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\Dropbox\Ammehjelpen\Økonomi\Regnskap og budsjett\2022\"/>
    </mc:Choice>
  </mc:AlternateContent>
  <xr:revisionPtr revIDLastSave="0" documentId="13_ncr:1_{9693DAC3-5FC1-4FEC-BCA0-72A1DB936721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Om" sheetId="3" r:id="rId1"/>
    <sheet name="Bud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2" l="1"/>
  <c r="E35" i="2"/>
  <c r="K119" i="2" l="1"/>
  <c r="K120" i="2"/>
  <c r="K121" i="2"/>
  <c r="K122" i="2"/>
  <c r="K123" i="2"/>
  <c r="K124" i="2"/>
  <c r="K125" i="2"/>
  <c r="K126" i="2"/>
  <c r="K127" i="2"/>
  <c r="J119" i="2"/>
  <c r="J120" i="2"/>
  <c r="J121" i="2"/>
  <c r="J122" i="2"/>
  <c r="J123" i="2"/>
  <c r="J124" i="2"/>
  <c r="J125" i="2"/>
  <c r="J126" i="2"/>
  <c r="J127" i="2"/>
  <c r="K41" i="2"/>
  <c r="K42" i="2"/>
  <c r="K43" i="2"/>
  <c r="J41" i="2"/>
  <c r="J42" i="2"/>
  <c r="J43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F118" i="2" l="1"/>
  <c r="G118" i="2"/>
  <c r="H118" i="2"/>
  <c r="I118" i="2"/>
  <c r="E118" i="2"/>
  <c r="D118" i="2"/>
  <c r="D58" i="2"/>
  <c r="D108" i="2"/>
  <c r="D81" i="2"/>
  <c r="E81" i="2"/>
  <c r="F81" i="2"/>
  <c r="J81" i="2" s="1"/>
  <c r="G81" i="2"/>
  <c r="H81" i="2"/>
  <c r="I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D92" i="2"/>
  <c r="E92" i="2"/>
  <c r="F92" i="2"/>
  <c r="G92" i="2"/>
  <c r="H92" i="2"/>
  <c r="I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D104" i="2"/>
  <c r="E104" i="2"/>
  <c r="F104" i="2"/>
  <c r="G104" i="2"/>
  <c r="H104" i="2"/>
  <c r="I104" i="2"/>
  <c r="J105" i="2"/>
  <c r="K105" i="2"/>
  <c r="J106" i="2"/>
  <c r="K106" i="2"/>
  <c r="J107" i="2"/>
  <c r="K107" i="2"/>
  <c r="E108" i="2"/>
  <c r="F108" i="2"/>
  <c r="G108" i="2"/>
  <c r="H108" i="2"/>
  <c r="I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E17" i="2"/>
  <c r="F17" i="2"/>
  <c r="G17" i="2"/>
  <c r="H17" i="2"/>
  <c r="I17" i="2"/>
  <c r="D17" i="2"/>
  <c r="J23" i="2"/>
  <c r="E40" i="2"/>
  <c r="F40" i="2"/>
  <c r="G40" i="2"/>
  <c r="H40" i="2"/>
  <c r="I40" i="2"/>
  <c r="D40" i="2"/>
  <c r="E27" i="2"/>
  <c r="F27" i="2"/>
  <c r="G27" i="2"/>
  <c r="H27" i="2"/>
  <c r="I27" i="2"/>
  <c r="D27" i="2"/>
  <c r="J40" i="2" l="1"/>
  <c r="K40" i="2"/>
  <c r="K118" i="2"/>
  <c r="J92" i="2"/>
  <c r="K81" i="2"/>
  <c r="J118" i="2"/>
  <c r="K104" i="2"/>
  <c r="J104" i="2"/>
  <c r="K108" i="2"/>
  <c r="K92" i="2"/>
  <c r="J108" i="2"/>
  <c r="K57" i="2" l="1"/>
  <c r="K56" i="2"/>
  <c r="K55" i="2"/>
  <c r="K54" i="2"/>
  <c r="K53" i="2"/>
  <c r="K52" i="2"/>
  <c r="K51" i="2"/>
  <c r="K50" i="2"/>
  <c r="K49" i="2"/>
  <c r="K48" i="2"/>
  <c r="K47" i="2"/>
  <c r="K46" i="2"/>
  <c r="K38" i="2"/>
  <c r="K37" i="2"/>
  <c r="K36" i="2"/>
  <c r="K34" i="2"/>
  <c r="K33" i="2"/>
  <c r="K32" i="2"/>
  <c r="K30" i="2"/>
  <c r="K29" i="2"/>
  <c r="K27" i="2"/>
  <c r="K26" i="2"/>
  <c r="K25" i="2"/>
  <c r="K22" i="2"/>
  <c r="K21" i="2"/>
  <c r="K20" i="2"/>
  <c r="K19" i="2"/>
  <c r="K18" i="2"/>
  <c r="K16" i="2"/>
  <c r="K15" i="2"/>
  <c r="K14" i="2"/>
  <c r="K13" i="2"/>
  <c r="K12" i="2"/>
  <c r="K11" i="2"/>
  <c r="K10" i="2"/>
  <c r="K9" i="2"/>
  <c r="K8" i="2"/>
  <c r="K7" i="2"/>
  <c r="K6" i="2"/>
  <c r="K5" i="2"/>
  <c r="J57" i="2"/>
  <c r="J56" i="2"/>
  <c r="J55" i="2"/>
  <c r="J54" i="2"/>
  <c r="J53" i="2"/>
  <c r="J52" i="2"/>
  <c r="J51" i="2"/>
  <c r="J50" i="2"/>
  <c r="J49" i="2"/>
  <c r="J48" i="2"/>
  <c r="J47" i="2"/>
  <c r="J46" i="2"/>
  <c r="J38" i="2"/>
  <c r="J37" i="2"/>
  <c r="J36" i="2"/>
  <c r="J34" i="2"/>
  <c r="J33" i="2"/>
  <c r="J32" i="2"/>
  <c r="J30" i="2"/>
  <c r="J29" i="2"/>
  <c r="J27" i="2"/>
  <c r="J26" i="2"/>
  <c r="J25" i="2"/>
  <c r="J22" i="2"/>
  <c r="J21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J6" i="2"/>
  <c r="J5" i="2"/>
  <c r="E58" i="2" l="1"/>
  <c r="F58" i="2"/>
  <c r="G58" i="2"/>
  <c r="H58" i="2"/>
  <c r="I58" i="2"/>
  <c r="D45" i="2"/>
  <c r="E45" i="2"/>
  <c r="F45" i="2"/>
  <c r="G45" i="2"/>
  <c r="H45" i="2"/>
  <c r="I45" i="2"/>
  <c r="F35" i="2"/>
  <c r="G35" i="2"/>
  <c r="H35" i="2"/>
  <c r="I35" i="2"/>
  <c r="E24" i="2"/>
  <c r="F24" i="2"/>
  <c r="G24" i="2"/>
  <c r="H24" i="2"/>
  <c r="I24" i="2"/>
  <c r="D24" i="2"/>
  <c r="D4" i="2"/>
  <c r="E4" i="2"/>
  <c r="F4" i="2"/>
  <c r="G4" i="2"/>
  <c r="H4" i="2"/>
  <c r="I4" i="2"/>
  <c r="I3" i="2" l="1"/>
  <c r="F3" i="2"/>
  <c r="E3" i="2"/>
  <c r="D3" i="2"/>
  <c r="G3" i="2"/>
  <c r="H3" i="2"/>
  <c r="J58" i="2"/>
  <c r="K35" i="2"/>
  <c r="K24" i="2"/>
  <c r="K45" i="2"/>
  <c r="F44" i="2"/>
  <c r="E44" i="2"/>
  <c r="I44" i="2"/>
  <c r="H44" i="2"/>
  <c r="G44" i="2"/>
  <c r="D44" i="2"/>
  <c r="K58" i="2"/>
  <c r="J45" i="2"/>
  <c r="J35" i="2"/>
  <c r="J24" i="2"/>
  <c r="K17" i="2"/>
  <c r="J17" i="2"/>
  <c r="K4" i="2"/>
  <c r="J4" i="2"/>
  <c r="G128" i="2" l="1"/>
  <c r="E128" i="2"/>
  <c r="I128" i="2"/>
  <c r="K3" i="2"/>
  <c r="K44" i="2"/>
  <c r="J44" i="2"/>
  <c r="J3" i="2"/>
  <c r="K128" i="2" l="1"/>
</calcChain>
</file>

<file path=xl/sharedStrings.xml><?xml version="1.0" encoding="utf-8"?>
<sst xmlns="http://schemas.openxmlformats.org/spreadsheetml/2006/main" count="142" uniqueCount="135">
  <si>
    <t>Salgsinntekter</t>
  </si>
  <si>
    <t>Salg</t>
  </si>
  <si>
    <t>Salg hjelpemidler</t>
  </si>
  <si>
    <t>Salg klær</t>
  </si>
  <si>
    <t>Salg messe, stands</t>
  </si>
  <si>
    <t>Retur varer</t>
  </si>
  <si>
    <t>Porto salg</t>
  </si>
  <si>
    <t>Intern porto, drift/butikk</t>
  </si>
  <si>
    <t>Intern uttak varer butikk/drift</t>
  </si>
  <si>
    <t>Fakturagebyr</t>
  </si>
  <si>
    <t>Salg bøker</t>
  </si>
  <si>
    <t>Salg fritt</t>
  </si>
  <si>
    <t>Salg messer og stand bøker</t>
  </si>
  <si>
    <t>Periodisering inntekter butikk</t>
  </si>
  <si>
    <t>Kontingenter</t>
  </si>
  <si>
    <t>Aktive medlemmer</t>
  </si>
  <si>
    <t>Støttemedlemmer</t>
  </si>
  <si>
    <t>Ammehjelpere</t>
  </si>
  <si>
    <t>Innmeldingspakke</t>
  </si>
  <si>
    <t>Helsevesen</t>
  </si>
  <si>
    <t>Offentlige tilskudd</t>
  </si>
  <si>
    <t>Støtte staten, helsedirektoratet</t>
  </si>
  <si>
    <t>Omdisponert til ny eposttjeneste</t>
  </si>
  <si>
    <t>Prosjektmidler</t>
  </si>
  <si>
    <t>Salg tjenester drift</t>
  </si>
  <si>
    <t>Prosjektmidler, DAM</t>
  </si>
  <si>
    <t>Eksterne prosjekter</t>
  </si>
  <si>
    <t>Periodisert innt. Ny internettside</t>
  </si>
  <si>
    <t>Annen driftsinntekt</t>
  </si>
  <si>
    <t>Gaver</t>
  </si>
  <si>
    <t>Innsamling gaver, FB, Vipps</t>
  </si>
  <si>
    <t>Gaver fra butikken</t>
  </si>
  <si>
    <t>Kjøp bøker</t>
  </si>
  <si>
    <t>Kjøp hjelpemidler</t>
  </si>
  <si>
    <t>Kjøp klær</t>
  </si>
  <si>
    <t>Vareimport hjelpemidler</t>
  </si>
  <si>
    <t>Vareimport klær</t>
  </si>
  <si>
    <t>Vareimport bøker</t>
  </si>
  <si>
    <t>Frakt, toll og spedisjon</t>
  </si>
  <si>
    <t>Beholdningsendring</t>
  </si>
  <si>
    <t>Grunnlag mva innførsel høy sats</t>
  </si>
  <si>
    <t>Motkonto grunnlag innførsel</t>
  </si>
  <si>
    <t>Emballasje, pakkeutstyr</t>
  </si>
  <si>
    <t>Porto</t>
  </si>
  <si>
    <t>Lønn, 2 ansatte, 0,9 årsverk + timer</t>
  </si>
  <si>
    <t>påløpte feriepenger</t>
  </si>
  <si>
    <t>Påløpt lønn ikke utbetalt</t>
  </si>
  <si>
    <t>Elektronisk komm. Sk. Fri</t>
  </si>
  <si>
    <t>Forsikringer i arbeidsforhold</t>
  </si>
  <si>
    <t>gruppelivsforsikring</t>
  </si>
  <si>
    <t>motkonto elektronisk komm.</t>
  </si>
  <si>
    <t>motkonto for gruppe 52</t>
  </si>
  <si>
    <t>Trekkpliktig bilgodtgjørelse</t>
  </si>
  <si>
    <t>Trekkpliktig bilgodtgjørelse ikke AGA</t>
  </si>
  <si>
    <t>Arbeidsgiveravgift</t>
  </si>
  <si>
    <t>yrkesskadeforsikring</t>
  </si>
  <si>
    <t>Innskuddspensjon ansatte</t>
  </si>
  <si>
    <t>Leie lokaler</t>
  </si>
  <si>
    <t>Restavfall</t>
  </si>
  <si>
    <t>Programvare</t>
  </si>
  <si>
    <t>Norsk Fraktsenter</t>
  </si>
  <si>
    <t>Klarna</t>
  </si>
  <si>
    <t>Tap på fordringer</t>
  </si>
  <si>
    <t>Hjemmeside fast/løpende</t>
  </si>
  <si>
    <t>Bilgodtgjørelse oppgavepliktig</t>
  </si>
  <si>
    <t>Landstreff</t>
  </si>
  <si>
    <t>Styremøter</t>
  </si>
  <si>
    <t>Styrehonorar ikke innberetningspiktig</t>
  </si>
  <si>
    <t>Godtgjøerlse ikke innbertningsppliktig</t>
  </si>
  <si>
    <t>Momskompensasjon</t>
  </si>
  <si>
    <t>Fastgiver m.m</t>
  </si>
  <si>
    <t>Styrehonorar</t>
  </si>
  <si>
    <t>Frie midler</t>
  </si>
  <si>
    <t>Drift</t>
  </si>
  <si>
    <t>Budsjett 2022</t>
  </si>
  <si>
    <t>Ammebutikken</t>
  </si>
  <si>
    <t>INNTEKTER</t>
  </si>
  <si>
    <t>DRIFTSKOSTNADER</t>
  </si>
  <si>
    <t>Varekostnader</t>
  </si>
  <si>
    <t>Lønnskostnader</t>
  </si>
  <si>
    <t>DRIFTSRESULTAT</t>
  </si>
  <si>
    <t>Ammehjelpen totalt</t>
  </si>
  <si>
    <t>Regnskap 2021</t>
  </si>
  <si>
    <t>Konto</t>
  </si>
  <si>
    <t>Admin tillegg DAM</t>
  </si>
  <si>
    <t>Frie midler til historie/arkiv</t>
  </si>
  <si>
    <t>Salg tjenester</t>
  </si>
  <si>
    <t>Konferanser</t>
  </si>
  <si>
    <t>Periodisert gave øremerket landstreff</t>
  </si>
  <si>
    <t>Periodisering kontingenter</t>
  </si>
  <si>
    <t>Trekkpliktig bilgodgjøreles</t>
  </si>
  <si>
    <t>Styrehonorar ikke AGA</t>
  </si>
  <si>
    <t>Annen godtgjørelse, nettredaktør, butikk</t>
  </si>
  <si>
    <t>godtgjørelse ikke AGA</t>
  </si>
  <si>
    <t>Arbeidsgiveravgift av andre pål</t>
  </si>
  <si>
    <t>Trekkpliktig del av reise</t>
  </si>
  <si>
    <t>Reiser, møter, arrangement</t>
  </si>
  <si>
    <t>Reisekostn ikke oppgavepl</t>
  </si>
  <si>
    <t>Reisestøtte ammehjelpere</t>
  </si>
  <si>
    <t>Landstreff, faglig oppdatering</t>
  </si>
  <si>
    <t>Dietkostnad ikke oppgaveplikt</t>
  </si>
  <si>
    <t>Støtte NKA kurs</t>
  </si>
  <si>
    <t>Representasjon, fradragsberettiget</t>
  </si>
  <si>
    <t>Konsulenttjenester</t>
  </si>
  <si>
    <t>Honorar revisjon</t>
  </si>
  <si>
    <t>Honorar regnskap</t>
  </si>
  <si>
    <t>Annen fremmedtjeneste (DAM,historie)</t>
  </si>
  <si>
    <t>Kanmer (nytt utesendelssted butikk)</t>
  </si>
  <si>
    <t>Pakk, Norsk Fraktsenter</t>
  </si>
  <si>
    <t>Myren</t>
  </si>
  <si>
    <t>Ny E-postjeneste</t>
  </si>
  <si>
    <t>Nettbutikk div lisenser</t>
  </si>
  <si>
    <t>Trykking og publikasjoner/sponsorgaver</t>
  </si>
  <si>
    <t>Proflering på nett (google)</t>
  </si>
  <si>
    <t>Brosjyrer(sponsorgaver 21)</t>
  </si>
  <si>
    <t>Profileringsgaver</t>
  </si>
  <si>
    <t>Driftsutgifter, forbruksmateriell, kontortjenester</t>
  </si>
  <si>
    <t>Annen kostand lokaler</t>
  </si>
  <si>
    <t>Repr og vedlikehold utstyr</t>
  </si>
  <si>
    <t>Kontorrekvesita</t>
  </si>
  <si>
    <t>Telefon</t>
  </si>
  <si>
    <t>Andre driftskostnader</t>
  </si>
  <si>
    <t>Kontingent, fradragsberettiget</t>
  </si>
  <si>
    <t>Gaver, fradragsberettiget</t>
  </si>
  <si>
    <t>Forsikringspremie</t>
  </si>
  <si>
    <t>Garantikostnad</t>
  </si>
  <si>
    <t>Bank og kortgebyr</t>
  </si>
  <si>
    <t>Kredittprovisjoner</t>
  </si>
  <si>
    <t>Provisjon  Vipps</t>
  </si>
  <si>
    <t>Annen kostnad, fradragsberettiget</t>
  </si>
  <si>
    <t>Bruk plussene/minusene for å åpne og lukke grupper.</t>
  </si>
  <si>
    <t xml:space="preserve">For neste år: List opp alle kontoer i eget ark, og bruk finn.rad for å få inn nøyaktige regnskapstall, i stedetfor å punche. </t>
  </si>
  <si>
    <t>Budsjettforslag er basert på tallforslaget fra Anne og Astrid (se AA). Det var enkelte summeringsfeil i Anne og Astrids regneark, slik at resultatet i dette arket fremstår annerledes.</t>
  </si>
  <si>
    <t>Regnskapstallene er ikke nøyaktige som følge av avrudninger. Se egne dokumenter for nøyaktige regnskapstall.</t>
  </si>
  <si>
    <t>Gave fra landstreff Trondheim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</si>
</sst>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2"/>
      <color rgb="FFFF0000"/>
      <name val="Calibri (Brødtekst)"/>
    </font>
  </fonts>
  <fills count="7">
    <fill>
      <patternFill patternType="none"/>
    </fill>
    <fill>
      <patternFill patternType="gray125"/>
    </fill>
    <fill>
      <patternFill patternType="solid">
        <fgColor rgb="FFF5D7EF"/>
        <bgColor indexed="64"/>
      </patternFill>
    </fill>
    <fill>
      <patternFill patternType="solid">
        <fgColor rgb="FFEA96EE"/>
        <bgColor indexed="64"/>
      </patternFill>
    </fill>
    <fill>
      <patternFill patternType="solid">
        <fgColor rgb="FFD5BFEB"/>
        <bgColor indexed="64"/>
      </patternFill>
    </fill>
    <fill>
      <patternFill patternType="solid">
        <fgColor rgb="FFE8DAFA"/>
        <bgColor indexed="64"/>
      </patternFill>
    </fill>
    <fill>
      <patternFill patternType="solid">
        <fgColor rgb="FFDDDD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rgb="FF7030A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ck">
        <color rgb="FF7030A0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3" fontId="3" fillId="0" borderId="2"/>
    <xf numFmtId="3" fontId="4" fillId="0" borderId="3"/>
  </cellStyleXfs>
  <cellXfs count="24">
    <xf numFmtId="0" fontId="0" fillId="0" borderId="0" xfId="0"/>
    <xf numFmtId="0" fontId="1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3" fontId="3" fillId="0" borderId="2" xfId="2"/>
    <xf numFmtId="3" fontId="4" fillId="0" borderId="3" xfId="3"/>
    <xf numFmtId="3" fontId="0" fillId="0" borderId="0" xfId="0" applyNumberFormat="1"/>
    <xf numFmtId="0" fontId="5" fillId="0" borderId="0" xfId="0" applyFont="1"/>
    <xf numFmtId="164" fontId="0" fillId="0" borderId="0" xfId="0" applyNumberFormat="1"/>
    <xf numFmtId="3" fontId="4" fillId="6" borderId="3" xfId="3" applyFill="1"/>
    <xf numFmtId="3" fontId="4" fillId="6" borderId="4" xfId="3" applyFill="1" applyBorder="1"/>
    <xf numFmtId="3" fontId="6" fillId="0" borderId="2" xfId="2" applyFont="1"/>
    <xf numFmtId="0" fontId="1" fillId="0" borderId="1" xfId="0" applyFont="1" applyBorder="1"/>
    <xf numFmtId="3" fontId="6" fillId="0" borderId="5" xfId="2" applyFont="1" applyBorder="1"/>
    <xf numFmtId="3" fontId="4" fillId="6" borderId="6" xfId="3" applyFill="1" applyBorder="1"/>
    <xf numFmtId="164" fontId="0" fillId="0" borderId="7" xfId="1" applyNumberFormat="1" applyFont="1" applyBorder="1"/>
    <xf numFmtId="0" fontId="7" fillId="0" borderId="0" xfId="0" applyFont="1"/>
    <xf numFmtId="164" fontId="0" fillId="0" borderId="0" xfId="1" applyNumberFormat="1" applyFont="1" applyFill="1"/>
    <xf numFmtId="164" fontId="5" fillId="0" borderId="0" xfId="1" applyNumberFormat="1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</cellXfs>
  <cellStyles count="4">
    <cellStyle name="AH1" xfId="2" xr:uid="{DE92377F-4C0D-4757-AE62-4E6F2E3ED106}"/>
    <cellStyle name="AH2" xfId="3" xr:uid="{FDF7AB27-AE45-4317-8933-F361BB836A3E}"/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DDDDFF"/>
      <color rgb="FFE8DAFA"/>
      <color rgb="FFD5BFEB"/>
      <color rgb="FFEA96EE"/>
      <color rgb="FFF5D7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C11E-2296-4203-A4E2-C3EF30D2975B}">
  <dimension ref="A2:A6"/>
  <sheetViews>
    <sheetView workbookViewId="0">
      <selection activeCell="D12" sqref="D12"/>
    </sheetView>
  </sheetViews>
  <sheetFormatPr baseColWidth="10" defaultRowHeight="15.5"/>
  <sheetData>
    <row r="2" spans="1:1">
      <c r="A2" t="s">
        <v>132</v>
      </c>
    </row>
    <row r="3" spans="1:1">
      <c r="A3" t="s">
        <v>133</v>
      </c>
    </row>
    <row r="4" spans="1:1">
      <c r="A4" t="s">
        <v>130</v>
      </c>
    </row>
    <row r="6" spans="1:1">
      <c r="A6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62A3-EF7C-4562-AA9C-3A745657EABD}">
  <dimension ref="A1:N132"/>
  <sheetViews>
    <sheetView tabSelected="1" topLeftCell="C1" zoomScale="130" zoomScaleNormal="130" workbookViewId="0">
      <selection activeCell="K35" sqref="K35"/>
    </sheetView>
  </sheetViews>
  <sheetFormatPr baseColWidth="10" defaultRowHeight="15.5" outlineLevelRow="1"/>
  <cols>
    <col min="2" max="2" width="25" bestFit="1" customWidth="1"/>
    <col min="4" max="4" width="13.33203125" style="2" customWidth="1"/>
    <col min="5" max="5" width="12.1640625" style="2" customWidth="1"/>
    <col min="6" max="6" width="13.33203125" style="3" customWidth="1"/>
    <col min="7" max="7" width="12.1640625" style="2" customWidth="1"/>
    <col min="8" max="8" width="13.33203125" style="3" bestFit="1" customWidth="1"/>
    <col min="9" max="9" width="12.1640625" style="2" bestFit="1" customWidth="1"/>
    <col min="10" max="10" width="13.33203125" style="3" bestFit="1" customWidth="1"/>
    <col min="11" max="11" width="12" style="2" bestFit="1" customWidth="1"/>
  </cols>
  <sheetData>
    <row r="1" spans="1:14">
      <c r="D1" s="19" t="s">
        <v>72</v>
      </c>
      <c r="E1" s="19"/>
      <c r="F1" s="20" t="s">
        <v>73</v>
      </c>
      <c r="G1" s="20"/>
      <c r="H1" s="21" t="s">
        <v>75</v>
      </c>
      <c r="I1" s="21"/>
      <c r="J1" s="22" t="s">
        <v>81</v>
      </c>
      <c r="K1" s="23"/>
    </row>
    <row r="2" spans="1:14">
      <c r="D2" s="1" t="s">
        <v>82</v>
      </c>
      <c r="E2" s="1" t="s">
        <v>74</v>
      </c>
      <c r="F2" s="12" t="s">
        <v>82</v>
      </c>
      <c r="G2" s="1" t="s">
        <v>74</v>
      </c>
      <c r="H2" s="12" t="s">
        <v>82</v>
      </c>
      <c r="I2" s="1" t="s">
        <v>74</v>
      </c>
      <c r="J2" s="12" t="s">
        <v>82</v>
      </c>
      <c r="K2" s="1" t="s">
        <v>74</v>
      </c>
    </row>
    <row r="3" spans="1:14" s="4" customFormat="1" ht="19" thickBot="1">
      <c r="A3" s="11" t="s">
        <v>83</v>
      </c>
      <c r="B3" s="11" t="s">
        <v>76</v>
      </c>
      <c r="C3" s="11"/>
      <c r="D3" s="11">
        <f t="shared" ref="D3:I3" si="0">D4+D17+D24+D27+D35+D40</f>
        <v>382908</v>
      </c>
      <c r="E3" s="11">
        <f t="shared" si="0"/>
        <v>376200</v>
      </c>
      <c r="F3" s="13">
        <f t="shared" si="0"/>
        <v>1980390</v>
      </c>
      <c r="G3" s="11">
        <f t="shared" si="0"/>
        <v>1880390</v>
      </c>
      <c r="H3" s="13">
        <f t="shared" si="0"/>
        <v>4582211</v>
      </c>
      <c r="I3" s="11">
        <f t="shared" si="0"/>
        <v>5205200</v>
      </c>
      <c r="J3" s="13">
        <f t="shared" ref="J3:J22" si="1">D3+F3+H3</f>
        <v>6945509</v>
      </c>
      <c r="K3" s="11">
        <f t="shared" ref="K3:K22" si="2">E3+G3+I3</f>
        <v>7461790</v>
      </c>
    </row>
    <row r="4" spans="1:14" s="5" customFormat="1" ht="16" thickTop="1">
      <c r="A4" s="9"/>
      <c r="B4" s="9" t="s">
        <v>0</v>
      </c>
      <c r="C4" s="9"/>
      <c r="D4" s="9">
        <f t="shared" ref="D4:I4" si="3">SUM(D5:D16)</f>
        <v>0</v>
      </c>
      <c r="E4" s="9">
        <f t="shared" si="3"/>
        <v>0</v>
      </c>
      <c r="F4" s="14">
        <f t="shared" si="3"/>
        <v>0</v>
      </c>
      <c r="G4" s="9">
        <f t="shared" si="3"/>
        <v>0</v>
      </c>
      <c r="H4" s="14">
        <f t="shared" si="3"/>
        <v>4500953</v>
      </c>
      <c r="I4" s="9">
        <f t="shared" si="3"/>
        <v>5125200</v>
      </c>
      <c r="J4" s="14">
        <f t="shared" si="1"/>
        <v>4500953</v>
      </c>
      <c r="K4" s="10">
        <f t="shared" si="2"/>
        <v>5125200</v>
      </c>
    </row>
    <row r="5" spans="1:14" hidden="1" outlineLevel="1">
      <c r="A5">
        <v>3000</v>
      </c>
      <c r="B5" t="s">
        <v>1</v>
      </c>
      <c r="F5" s="15"/>
      <c r="H5" s="15">
        <v>4458030</v>
      </c>
      <c r="I5" s="2">
        <v>5000000</v>
      </c>
      <c r="J5" s="15">
        <f t="shared" si="1"/>
        <v>4458030</v>
      </c>
      <c r="K5" s="2">
        <f t="shared" si="2"/>
        <v>5000000</v>
      </c>
    </row>
    <row r="6" spans="1:14" hidden="1" outlineLevel="1">
      <c r="A6">
        <v>3001</v>
      </c>
      <c r="B6" t="s">
        <v>2</v>
      </c>
      <c r="F6" s="15"/>
      <c r="H6" s="15"/>
      <c r="I6" s="2">
        <v>0</v>
      </c>
      <c r="J6" s="15">
        <f t="shared" si="1"/>
        <v>0</v>
      </c>
      <c r="K6" s="2">
        <f t="shared" si="2"/>
        <v>0</v>
      </c>
      <c r="N6" s="6"/>
    </row>
    <row r="7" spans="1:14" hidden="1" outlineLevel="1">
      <c r="A7">
        <v>3002</v>
      </c>
      <c r="B7" t="s">
        <v>3</v>
      </c>
      <c r="F7" s="15"/>
      <c r="H7" s="15"/>
      <c r="I7" s="2">
        <v>0</v>
      </c>
      <c r="J7" s="15">
        <f t="shared" si="1"/>
        <v>0</v>
      </c>
      <c r="K7" s="2">
        <f t="shared" si="2"/>
        <v>0</v>
      </c>
    </row>
    <row r="8" spans="1:14" hidden="1" outlineLevel="1">
      <c r="A8">
        <v>3003</v>
      </c>
      <c r="B8" t="s">
        <v>4</v>
      </c>
      <c r="F8" s="15"/>
      <c r="H8" s="15"/>
      <c r="I8" s="2">
        <v>0</v>
      </c>
      <c r="J8" s="15">
        <f t="shared" si="1"/>
        <v>0</v>
      </c>
      <c r="K8" s="2">
        <f t="shared" si="2"/>
        <v>0</v>
      </c>
    </row>
    <row r="9" spans="1:14" hidden="1" outlineLevel="1">
      <c r="A9">
        <v>3080</v>
      </c>
      <c r="B9" t="s">
        <v>5</v>
      </c>
      <c r="F9" s="15"/>
      <c r="H9" s="15">
        <v>-102586</v>
      </c>
      <c r="I9" s="2">
        <v>0</v>
      </c>
      <c r="J9" s="15">
        <f t="shared" si="1"/>
        <v>-102586</v>
      </c>
      <c r="K9" s="2">
        <f t="shared" si="2"/>
        <v>0</v>
      </c>
    </row>
    <row r="10" spans="1:14" hidden="1" outlineLevel="1">
      <c r="A10">
        <v>3010</v>
      </c>
      <c r="B10" t="s">
        <v>6</v>
      </c>
      <c r="F10" s="15"/>
      <c r="H10" s="15">
        <v>71361</v>
      </c>
      <c r="I10" s="2">
        <v>85000</v>
      </c>
      <c r="J10" s="15">
        <f t="shared" si="1"/>
        <v>71361</v>
      </c>
      <c r="K10" s="2">
        <f t="shared" si="2"/>
        <v>85000</v>
      </c>
    </row>
    <row r="11" spans="1:14" hidden="1" outlineLevel="1">
      <c r="A11">
        <v>3011</v>
      </c>
      <c r="B11" t="s">
        <v>7</v>
      </c>
      <c r="F11" s="15"/>
      <c r="H11" s="15"/>
      <c r="I11" s="2">
        <v>0</v>
      </c>
      <c r="J11" s="15">
        <f t="shared" si="1"/>
        <v>0</v>
      </c>
      <c r="K11" s="2">
        <f t="shared" si="2"/>
        <v>0</v>
      </c>
    </row>
    <row r="12" spans="1:14" hidden="1" outlineLevel="1">
      <c r="A12">
        <v>3012</v>
      </c>
      <c r="B12" t="s">
        <v>8</v>
      </c>
      <c r="F12" s="15"/>
      <c r="H12" s="15">
        <v>46399</v>
      </c>
      <c r="I12" s="2">
        <v>20000</v>
      </c>
      <c r="J12" s="15">
        <f t="shared" si="1"/>
        <v>46399</v>
      </c>
      <c r="K12" s="2">
        <f t="shared" si="2"/>
        <v>20000</v>
      </c>
    </row>
    <row r="13" spans="1:14" hidden="1" outlineLevel="1">
      <c r="A13">
        <v>3099</v>
      </c>
      <c r="B13" t="s">
        <v>9</v>
      </c>
      <c r="F13" s="15"/>
      <c r="H13" s="15">
        <v>200</v>
      </c>
      <c r="I13" s="2">
        <v>200</v>
      </c>
      <c r="J13" s="15">
        <f t="shared" si="1"/>
        <v>200</v>
      </c>
      <c r="K13" s="2">
        <f t="shared" si="2"/>
        <v>200</v>
      </c>
    </row>
    <row r="14" spans="1:14" hidden="1" outlineLevel="1">
      <c r="A14">
        <v>3102</v>
      </c>
      <c r="B14" t="s">
        <v>10</v>
      </c>
      <c r="F14" s="15"/>
      <c r="H14" s="15">
        <v>20332</v>
      </c>
      <c r="I14" s="2">
        <v>20000</v>
      </c>
      <c r="J14" s="15">
        <f t="shared" si="1"/>
        <v>20332</v>
      </c>
      <c r="K14" s="2">
        <f t="shared" si="2"/>
        <v>20000</v>
      </c>
    </row>
    <row r="15" spans="1:14" hidden="1" outlineLevel="1">
      <c r="A15">
        <v>3103</v>
      </c>
      <c r="B15" t="s">
        <v>12</v>
      </c>
      <c r="F15" s="15"/>
      <c r="H15" s="15">
        <v>0</v>
      </c>
      <c r="I15" s="2">
        <v>0</v>
      </c>
      <c r="J15" s="15">
        <f t="shared" si="1"/>
        <v>0</v>
      </c>
      <c r="K15" s="2">
        <f t="shared" si="2"/>
        <v>0</v>
      </c>
    </row>
    <row r="16" spans="1:14" hidden="1" outlineLevel="1">
      <c r="A16">
        <v>3910</v>
      </c>
      <c r="B16" t="s">
        <v>13</v>
      </c>
      <c r="F16" s="15"/>
      <c r="H16" s="15">
        <v>7217</v>
      </c>
      <c r="I16" s="2">
        <v>0</v>
      </c>
      <c r="J16" s="15">
        <f t="shared" si="1"/>
        <v>7217</v>
      </c>
      <c r="K16" s="2">
        <f t="shared" si="2"/>
        <v>0</v>
      </c>
    </row>
    <row r="17" spans="1:14" s="5" customFormat="1" collapsed="1">
      <c r="A17" s="9"/>
      <c r="B17" s="9" t="s">
        <v>14</v>
      </c>
      <c r="C17" s="9"/>
      <c r="D17" s="9">
        <f>SUM(D18:D23)</f>
        <v>143450</v>
      </c>
      <c r="E17" s="9">
        <f t="shared" ref="E17:I17" si="4">SUM(E18:E23)</f>
        <v>138700</v>
      </c>
      <c r="F17" s="14">
        <f t="shared" si="4"/>
        <v>0</v>
      </c>
      <c r="G17" s="9">
        <f t="shared" si="4"/>
        <v>0</v>
      </c>
      <c r="H17" s="14">
        <f t="shared" si="4"/>
        <v>78408</v>
      </c>
      <c r="I17" s="9">
        <f t="shared" si="4"/>
        <v>80000</v>
      </c>
      <c r="J17" s="14">
        <f t="shared" si="1"/>
        <v>221858</v>
      </c>
      <c r="K17" s="9">
        <f t="shared" si="2"/>
        <v>218700</v>
      </c>
    </row>
    <row r="18" spans="1:14" hidden="1" outlineLevel="1">
      <c r="A18">
        <v>3290</v>
      </c>
      <c r="B18" t="s">
        <v>15</v>
      </c>
      <c r="D18" s="2">
        <v>2450</v>
      </c>
      <c r="E18" s="2">
        <v>2700</v>
      </c>
      <c r="F18" s="15"/>
      <c r="H18" s="15"/>
      <c r="J18" s="15">
        <f t="shared" si="1"/>
        <v>2450</v>
      </c>
      <c r="K18" s="2">
        <f t="shared" si="2"/>
        <v>2700</v>
      </c>
    </row>
    <row r="19" spans="1:14" hidden="1" outlineLevel="1">
      <c r="A19">
        <v>3295</v>
      </c>
      <c r="B19" t="s">
        <v>16</v>
      </c>
      <c r="D19" s="2">
        <v>62100</v>
      </c>
      <c r="E19" s="2">
        <v>66000</v>
      </c>
      <c r="F19" s="15"/>
      <c r="H19" s="15"/>
      <c r="J19" s="15">
        <f t="shared" si="1"/>
        <v>62100</v>
      </c>
      <c r="K19" s="2">
        <f t="shared" si="2"/>
        <v>66000</v>
      </c>
      <c r="N19" s="8"/>
    </row>
    <row r="20" spans="1:14" hidden="1" outlineLevel="1">
      <c r="A20">
        <v>3296</v>
      </c>
      <c r="B20" t="s">
        <v>17</v>
      </c>
      <c r="D20" s="2">
        <v>68250</v>
      </c>
      <c r="E20" s="2">
        <v>70000</v>
      </c>
      <c r="F20" s="15"/>
      <c r="H20" s="15"/>
      <c r="J20" s="15">
        <f t="shared" si="1"/>
        <v>68250</v>
      </c>
      <c r="K20" s="2">
        <f t="shared" si="2"/>
        <v>70000</v>
      </c>
    </row>
    <row r="21" spans="1:14" hidden="1" outlineLevel="1">
      <c r="A21">
        <v>3298</v>
      </c>
      <c r="B21" t="s">
        <v>18</v>
      </c>
      <c r="F21" s="15"/>
      <c r="H21" s="15">
        <v>78408</v>
      </c>
      <c r="I21" s="2">
        <v>80000</v>
      </c>
      <c r="J21" s="15">
        <f t="shared" si="1"/>
        <v>78408</v>
      </c>
      <c r="K21" s="2">
        <f t="shared" si="2"/>
        <v>80000</v>
      </c>
    </row>
    <row r="22" spans="1:14" hidden="1" outlineLevel="1">
      <c r="A22">
        <v>3297</v>
      </c>
      <c r="B22" t="s">
        <v>19</v>
      </c>
      <c r="D22" s="2">
        <v>9600</v>
      </c>
      <c r="E22" s="2">
        <v>0</v>
      </c>
      <c r="F22" s="15"/>
      <c r="H22" s="15"/>
      <c r="J22" s="15">
        <f t="shared" si="1"/>
        <v>9600</v>
      </c>
      <c r="K22" s="2">
        <f t="shared" si="2"/>
        <v>0</v>
      </c>
    </row>
    <row r="23" spans="1:14" hidden="1" outlineLevel="1">
      <c r="A23">
        <v>3911</v>
      </c>
      <c r="B23" t="s">
        <v>89</v>
      </c>
      <c r="D23" s="2">
        <v>1050</v>
      </c>
      <c r="F23" s="15"/>
      <c r="H23" s="15"/>
      <c r="J23" s="15">
        <f>D23+F23+H23</f>
        <v>1050</v>
      </c>
    </row>
    <row r="24" spans="1:14" s="5" customFormat="1" collapsed="1">
      <c r="A24" s="9"/>
      <c r="B24" s="9" t="s">
        <v>20</v>
      </c>
      <c r="C24" s="9"/>
      <c r="D24" s="9">
        <f>SUM(D25:D26)</f>
        <v>0</v>
      </c>
      <c r="E24" s="9">
        <f t="shared" ref="E24:I24" si="5">SUM(E25:E26)</f>
        <v>0</v>
      </c>
      <c r="F24" s="14">
        <f t="shared" si="5"/>
        <v>1500000</v>
      </c>
      <c r="G24" s="9">
        <f t="shared" si="5"/>
        <v>1500000</v>
      </c>
      <c r="H24" s="14">
        <f t="shared" si="5"/>
        <v>0</v>
      </c>
      <c r="I24" s="9">
        <f t="shared" si="5"/>
        <v>0</v>
      </c>
      <c r="J24" s="14">
        <f>D24+F24+H24</f>
        <v>1500000</v>
      </c>
      <c r="K24" s="9">
        <f>E24+G24+I24</f>
        <v>1500000</v>
      </c>
    </row>
    <row r="25" spans="1:14" hidden="1" outlineLevel="1">
      <c r="A25">
        <v>3410</v>
      </c>
      <c r="B25" t="s">
        <v>21</v>
      </c>
      <c r="F25" s="15">
        <v>1500000</v>
      </c>
      <c r="G25" s="2">
        <v>1500000</v>
      </c>
      <c r="H25" s="15"/>
      <c r="J25" s="15">
        <f>D25+F25+H25</f>
        <v>1500000</v>
      </c>
      <c r="K25" s="2">
        <f>E25+G25+I25</f>
        <v>1500000</v>
      </c>
    </row>
    <row r="26" spans="1:14" hidden="1" outlineLevel="1">
      <c r="A26">
        <v>3908</v>
      </c>
      <c r="B26" t="s">
        <v>22</v>
      </c>
      <c r="F26" s="15"/>
      <c r="H26" s="15"/>
      <c r="J26" s="15">
        <f>D26+F26+H26</f>
        <v>0</v>
      </c>
      <c r="K26" s="2">
        <f>E26+G26+I26</f>
        <v>0</v>
      </c>
    </row>
    <row r="27" spans="1:14" s="5" customFormat="1" collapsed="1">
      <c r="A27" s="9"/>
      <c r="B27" s="9" t="s">
        <v>23</v>
      </c>
      <c r="C27" s="9"/>
      <c r="D27" s="9">
        <f t="shared" ref="D27:I27" si="6">SUM(D28:D34)</f>
        <v>46000</v>
      </c>
      <c r="E27" s="9">
        <f t="shared" si="6"/>
        <v>97500</v>
      </c>
      <c r="F27" s="14">
        <f t="shared" si="6"/>
        <v>380390</v>
      </c>
      <c r="G27" s="9">
        <f t="shared" si="6"/>
        <v>380390</v>
      </c>
      <c r="H27" s="14">
        <f t="shared" si="6"/>
        <v>0</v>
      </c>
      <c r="I27" s="9">
        <f t="shared" si="6"/>
        <v>0</v>
      </c>
      <c r="J27" s="14">
        <f>D27+F27+H27</f>
        <v>426390</v>
      </c>
      <c r="K27" s="9">
        <f>E27+G27+I27</f>
        <v>477890</v>
      </c>
    </row>
    <row r="28" spans="1:14" hidden="1" outlineLevel="1">
      <c r="A28">
        <v>3100</v>
      </c>
      <c r="B28" t="s">
        <v>11</v>
      </c>
      <c r="D28" s="2">
        <v>47500</v>
      </c>
      <c r="F28" s="15"/>
      <c r="H28" s="15"/>
      <c r="J28" s="15"/>
    </row>
    <row r="29" spans="1:14" hidden="1" outlineLevel="1">
      <c r="A29">
        <v>3225</v>
      </c>
      <c r="B29" t="s">
        <v>24</v>
      </c>
      <c r="F29" s="15"/>
      <c r="H29" s="15"/>
      <c r="J29" s="15">
        <f>D29+F29+H29</f>
        <v>0</v>
      </c>
      <c r="K29" s="2">
        <f>E29+G29+I29</f>
        <v>0</v>
      </c>
    </row>
    <row r="30" spans="1:14" hidden="1" outlineLevel="1">
      <c r="A30">
        <v>3450</v>
      </c>
      <c r="B30" t="s">
        <v>25</v>
      </c>
      <c r="F30" s="15">
        <v>340700</v>
      </c>
      <c r="G30" s="2">
        <v>340700</v>
      </c>
      <c r="H30" s="15"/>
      <c r="J30" s="15">
        <f>D30+F30+H30</f>
        <v>340700</v>
      </c>
      <c r="K30" s="2">
        <f>E30+G30+I30</f>
        <v>340700</v>
      </c>
    </row>
    <row r="31" spans="1:14" hidden="1" outlineLevel="1">
      <c r="A31">
        <v>3451</v>
      </c>
      <c r="B31" t="s">
        <v>84</v>
      </c>
      <c r="F31" s="15">
        <v>39690</v>
      </c>
      <c r="G31" s="2">
        <v>39690</v>
      </c>
      <c r="H31" s="15"/>
      <c r="J31" s="15"/>
    </row>
    <row r="32" spans="1:14" hidden="1" outlineLevel="1">
      <c r="A32">
        <v>3460</v>
      </c>
      <c r="B32" t="s">
        <v>26</v>
      </c>
      <c r="D32" s="2">
        <v>96000</v>
      </c>
      <c r="F32" s="15"/>
      <c r="G32" s="17"/>
      <c r="H32" s="15"/>
      <c r="J32" s="15">
        <f t="shared" ref="J32:K40" si="7">D32+F32+H32</f>
        <v>96000</v>
      </c>
      <c r="K32" s="2">
        <f t="shared" si="7"/>
        <v>0</v>
      </c>
    </row>
    <row r="33" spans="1:11" hidden="1" outlineLevel="1">
      <c r="A33">
        <v>3906</v>
      </c>
      <c r="B33" t="s">
        <v>27</v>
      </c>
      <c r="F33" s="15"/>
      <c r="G33" s="17"/>
      <c r="H33" s="15"/>
      <c r="J33" s="15">
        <f t="shared" si="7"/>
        <v>0</v>
      </c>
      <c r="K33" s="2">
        <f t="shared" si="7"/>
        <v>0</v>
      </c>
    </row>
    <row r="34" spans="1:11" hidden="1" outlineLevel="1">
      <c r="A34">
        <v>3909</v>
      </c>
      <c r="B34" t="s">
        <v>85</v>
      </c>
      <c r="D34" s="2">
        <v>-97500</v>
      </c>
      <c r="E34" s="2">
        <v>97500</v>
      </c>
      <c r="F34" s="15"/>
      <c r="H34" s="15"/>
      <c r="J34" s="15">
        <f t="shared" si="7"/>
        <v>-97500</v>
      </c>
      <c r="K34" s="2">
        <f t="shared" si="7"/>
        <v>97500</v>
      </c>
    </row>
    <row r="35" spans="1:11" s="5" customFormat="1" collapsed="1">
      <c r="A35" s="9"/>
      <c r="B35" s="9" t="s">
        <v>29</v>
      </c>
      <c r="C35" s="9"/>
      <c r="D35" s="9">
        <f>SUM(D36:D39)</f>
        <v>123458</v>
      </c>
      <c r="E35" s="9">
        <f>SUM(E36:E39)</f>
        <v>140000</v>
      </c>
      <c r="F35" s="14">
        <f t="shared" ref="D35:F35" si="8">SUM(F36:F38)</f>
        <v>0</v>
      </c>
      <c r="G35" s="9">
        <f t="shared" ref="G35:I35" si="9">SUM(G36:G38)</f>
        <v>0</v>
      </c>
      <c r="H35" s="14">
        <f t="shared" si="9"/>
        <v>2850</v>
      </c>
      <c r="I35" s="9">
        <f t="shared" si="9"/>
        <v>0</v>
      </c>
      <c r="J35" s="14">
        <f t="shared" si="7"/>
        <v>126308</v>
      </c>
      <c r="K35" s="9">
        <f t="shared" si="7"/>
        <v>140000</v>
      </c>
    </row>
    <row r="36" spans="1:11" hidden="1" outlineLevel="1">
      <c r="A36">
        <v>3221</v>
      </c>
      <c r="B36" t="s">
        <v>70</v>
      </c>
      <c r="D36" s="2">
        <v>57314</v>
      </c>
      <c r="E36" s="2">
        <v>30000</v>
      </c>
      <c r="F36" s="15"/>
      <c r="H36" s="15"/>
      <c r="J36" s="15">
        <f t="shared" si="7"/>
        <v>57314</v>
      </c>
      <c r="K36" s="2">
        <f t="shared" si="7"/>
        <v>30000</v>
      </c>
    </row>
    <row r="37" spans="1:11" hidden="1" outlineLevel="1">
      <c r="A37">
        <v>3222</v>
      </c>
      <c r="B37" t="s">
        <v>30</v>
      </c>
      <c r="D37" s="2">
        <v>66144</v>
      </c>
      <c r="E37" s="2">
        <v>30000</v>
      </c>
      <c r="F37" s="15"/>
      <c r="H37" s="15"/>
      <c r="J37" s="15">
        <f t="shared" si="7"/>
        <v>66144</v>
      </c>
      <c r="K37" s="2">
        <f t="shared" si="7"/>
        <v>30000</v>
      </c>
    </row>
    <row r="38" spans="1:11" hidden="1" outlineLevel="1">
      <c r="A38">
        <v>3223</v>
      </c>
      <c r="B38" t="s">
        <v>31</v>
      </c>
      <c r="F38" s="15"/>
      <c r="H38" s="15">
        <v>2850</v>
      </c>
      <c r="J38" s="15">
        <f t="shared" si="7"/>
        <v>2850</v>
      </c>
      <c r="K38" s="2">
        <f t="shared" si="7"/>
        <v>0</v>
      </c>
    </row>
    <row r="39" spans="1:11" hidden="1" outlineLevel="1">
      <c r="B39" t="s">
        <v>134</v>
      </c>
      <c r="E39" s="2">
        <v>80000</v>
      </c>
      <c r="F39" s="15"/>
      <c r="H39" s="15"/>
      <c r="J39" s="15"/>
    </row>
    <row r="40" spans="1:11" s="5" customFormat="1" hidden="1" outlineLevel="1" collapsed="1">
      <c r="A40" s="9"/>
      <c r="B40" s="9" t="s">
        <v>28</v>
      </c>
      <c r="C40" s="9"/>
      <c r="D40" s="9">
        <f>SUM(D41:D43)</f>
        <v>70000</v>
      </c>
      <c r="E40" s="9">
        <f t="shared" ref="E40:I40" si="10">SUM(E41:E43)</f>
        <v>0</v>
      </c>
      <c r="F40" s="14">
        <f t="shared" si="10"/>
        <v>100000</v>
      </c>
      <c r="G40" s="9">
        <f t="shared" si="10"/>
        <v>0</v>
      </c>
      <c r="H40" s="14">
        <f t="shared" si="10"/>
        <v>0</v>
      </c>
      <c r="I40" s="9">
        <f t="shared" si="10"/>
        <v>0</v>
      </c>
      <c r="J40" s="14">
        <f t="shared" si="7"/>
        <v>170000</v>
      </c>
      <c r="K40" s="9">
        <f t="shared" si="7"/>
        <v>0</v>
      </c>
    </row>
    <row r="41" spans="1:11" hidden="1" outlineLevel="1">
      <c r="A41">
        <v>3050</v>
      </c>
      <c r="B41" t="s">
        <v>86</v>
      </c>
      <c r="F41" s="15">
        <v>100000</v>
      </c>
      <c r="H41" s="15"/>
      <c r="J41" s="15">
        <f t="shared" ref="J41:J43" si="11">D41+F41+H41</f>
        <v>100000</v>
      </c>
      <c r="K41" s="2">
        <f t="shared" ref="K41:K43" si="12">E41+G41+I41</f>
        <v>0</v>
      </c>
    </row>
    <row r="42" spans="1:11" hidden="1" outlineLevel="1">
      <c r="A42">
        <v>3224</v>
      </c>
      <c r="B42" t="s">
        <v>87</v>
      </c>
      <c r="F42" s="15"/>
      <c r="H42" s="15"/>
      <c r="J42" s="15">
        <f t="shared" si="11"/>
        <v>0</v>
      </c>
      <c r="K42" s="2">
        <f t="shared" si="12"/>
        <v>0</v>
      </c>
    </row>
    <row r="43" spans="1:11" hidden="1" outlineLevel="1">
      <c r="A43">
        <v>3907</v>
      </c>
      <c r="B43" t="s">
        <v>88</v>
      </c>
      <c r="D43" s="2">
        <v>70000</v>
      </c>
      <c r="F43" s="15"/>
      <c r="H43" s="15"/>
      <c r="J43" s="15">
        <f t="shared" si="11"/>
        <v>70000</v>
      </c>
      <c r="K43" s="2">
        <f t="shared" si="12"/>
        <v>0</v>
      </c>
    </row>
    <row r="44" spans="1:11" s="4" customFormat="1" ht="19" collapsed="1" thickBot="1">
      <c r="A44" s="11"/>
      <c r="B44" s="11" t="s">
        <v>77</v>
      </c>
      <c r="C44" s="11"/>
      <c r="D44" s="11">
        <f t="shared" ref="D44:I44" si="13">D45+D58+D81+D92+D104+D108+D118</f>
        <v>-66441</v>
      </c>
      <c r="E44" s="11">
        <f t="shared" si="13"/>
        <v>-10000</v>
      </c>
      <c r="F44" s="13">
        <f t="shared" si="13"/>
        <v>2464313</v>
      </c>
      <c r="G44" s="11">
        <f t="shared" si="13"/>
        <v>2595700</v>
      </c>
      <c r="H44" s="13">
        <f t="shared" si="13"/>
        <v>4337849</v>
      </c>
      <c r="I44" s="11">
        <f t="shared" si="13"/>
        <v>4645000</v>
      </c>
      <c r="J44" s="13">
        <f t="shared" ref="J44:J58" si="14">D44+F44+H44</f>
        <v>6735721</v>
      </c>
      <c r="K44" s="11">
        <f t="shared" ref="K44:K58" si="15">E44+G44+I44</f>
        <v>7230700</v>
      </c>
    </row>
    <row r="45" spans="1:11" s="5" customFormat="1" ht="16" thickTop="1">
      <c r="A45" s="9"/>
      <c r="B45" s="9" t="s">
        <v>78</v>
      </c>
      <c r="C45" s="9"/>
      <c r="D45" s="9">
        <f t="shared" ref="D45:H45" si="16">SUM(D46:D57)</f>
        <v>0</v>
      </c>
      <c r="E45" s="9">
        <f t="shared" si="16"/>
        <v>0</v>
      </c>
      <c r="F45" s="14">
        <f t="shared" si="16"/>
        <v>0</v>
      </c>
      <c r="G45" s="9">
        <f t="shared" si="16"/>
        <v>0</v>
      </c>
      <c r="H45" s="14">
        <f t="shared" si="16"/>
        <v>3012462</v>
      </c>
      <c r="I45" s="9">
        <f>SUM(I46:I57)</f>
        <v>3325000</v>
      </c>
      <c r="J45" s="14">
        <f t="shared" si="14"/>
        <v>3012462</v>
      </c>
      <c r="K45" s="9">
        <f t="shared" si="15"/>
        <v>3325000</v>
      </c>
    </row>
    <row r="46" spans="1:11" hidden="1" outlineLevel="1">
      <c r="A46">
        <v>4300</v>
      </c>
      <c r="B46" t="s">
        <v>32</v>
      </c>
      <c r="F46" s="15"/>
      <c r="H46" s="15">
        <v>97395</v>
      </c>
      <c r="I46" s="2">
        <v>60000</v>
      </c>
      <c r="J46" s="15">
        <f t="shared" si="14"/>
        <v>97395</v>
      </c>
      <c r="K46" s="2">
        <f t="shared" si="15"/>
        <v>60000</v>
      </c>
    </row>
    <row r="47" spans="1:11" hidden="1" outlineLevel="1">
      <c r="A47">
        <v>4302</v>
      </c>
      <c r="B47" t="s">
        <v>33</v>
      </c>
      <c r="F47" s="15"/>
      <c r="H47" s="15">
        <v>553925</v>
      </c>
      <c r="I47" s="2">
        <v>560000</v>
      </c>
      <c r="J47" s="15">
        <f t="shared" si="14"/>
        <v>553925</v>
      </c>
      <c r="K47" s="2">
        <f t="shared" si="15"/>
        <v>560000</v>
      </c>
    </row>
    <row r="48" spans="1:11" hidden="1" outlineLevel="1">
      <c r="A48">
        <v>4303</v>
      </c>
      <c r="B48" t="s">
        <v>34</v>
      </c>
      <c r="F48" s="15"/>
      <c r="H48" s="15">
        <v>1236967</v>
      </c>
      <c r="I48" s="2">
        <v>1400000</v>
      </c>
      <c r="J48" s="15">
        <f t="shared" si="14"/>
        <v>1236967</v>
      </c>
      <c r="K48" s="2">
        <f t="shared" si="15"/>
        <v>1400000</v>
      </c>
    </row>
    <row r="49" spans="1:11" hidden="1" outlineLevel="1">
      <c r="A49">
        <v>4311</v>
      </c>
      <c r="B49" t="s">
        <v>35</v>
      </c>
      <c r="F49" s="15"/>
      <c r="H49" s="15">
        <v>19660</v>
      </c>
      <c r="I49" s="2">
        <v>25000</v>
      </c>
      <c r="J49" s="15">
        <f t="shared" si="14"/>
        <v>19660</v>
      </c>
      <c r="K49" s="2">
        <f t="shared" si="15"/>
        <v>25000</v>
      </c>
    </row>
    <row r="50" spans="1:11" hidden="1" outlineLevel="1">
      <c r="A50">
        <v>4312</v>
      </c>
      <c r="B50" t="s">
        <v>36</v>
      </c>
      <c r="F50" s="15"/>
      <c r="H50" s="15">
        <v>774114</v>
      </c>
      <c r="I50" s="2">
        <v>800000</v>
      </c>
      <c r="J50" s="15">
        <f t="shared" si="14"/>
        <v>774114</v>
      </c>
      <c r="K50" s="2">
        <f t="shared" si="15"/>
        <v>800000</v>
      </c>
    </row>
    <row r="51" spans="1:11" hidden="1" outlineLevel="1">
      <c r="A51">
        <v>4313</v>
      </c>
      <c r="B51" t="s">
        <v>37</v>
      </c>
      <c r="F51" s="15"/>
      <c r="H51" s="15">
        <v>0</v>
      </c>
      <c r="I51" s="2">
        <v>0</v>
      </c>
      <c r="J51" s="15">
        <f t="shared" si="14"/>
        <v>0</v>
      </c>
      <c r="K51" s="2">
        <f t="shared" si="15"/>
        <v>0</v>
      </c>
    </row>
    <row r="52" spans="1:11" hidden="1" outlineLevel="1">
      <c r="A52">
        <v>4360</v>
      </c>
      <c r="B52" t="s">
        <v>38</v>
      </c>
      <c r="F52" s="15"/>
      <c r="H52" s="15">
        <v>47586</v>
      </c>
      <c r="I52" s="2">
        <v>55000</v>
      </c>
      <c r="J52" s="15">
        <f t="shared" si="14"/>
        <v>47586</v>
      </c>
      <c r="K52" s="2">
        <f t="shared" si="15"/>
        <v>55000</v>
      </c>
    </row>
    <row r="53" spans="1:11" hidden="1" outlineLevel="1">
      <c r="A53">
        <v>4390</v>
      </c>
      <c r="B53" t="s">
        <v>39</v>
      </c>
      <c r="F53" s="15"/>
      <c r="H53" s="15">
        <v>-114000</v>
      </c>
      <c r="J53" s="15">
        <f t="shared" si="14"/>
        <v>-114000</v>
      </c>
      <c r="K53" s="2">
        <f t="shared" si="15"/>
        <v>0</v>
      </c>
    </row>
    <row r="54" spans="1:11" hidden="1" outlineLevel="1">
      <c r="A54">
        <v>4381</v>
      </c>
      <c r="B54" t="s">
        <v>40</v>
      </c>
      <c r="F54" s="15"/>
      <c r="H54" s="15">
        <v>0</v>
      </c>
      <c r="J54" s="15">
        <f t="shared" si="14"/>
        <v>0</v>
      </c>
      <c r="K54" s="2">
        <f t="shared" si="15"/>
        <v>0</v>
      </c>
    </row>
    <row r="55" spans="1:11" hidden="1" outlineLevel="1">
      <c r="A55">
        <v>4382</v>
      </c>
      <c r="B55" t="s">
        <v>41</v>
      </c>
      <c r="F55" s="15"/>
      <c r="H55" s="15">
        <v>0</v>
      </c>
      <c r="J55" s="15">
        <f t="shared" si="14"/>
        <v>0</v>
      </c>
      <c r="K55" s="2">
        <f t="shared" si="15"/>
        <v>0</v>
      </c>
    </row>
    <row r="56" spans="1:11" hidden="1" outlineLevel="1">
      <c r="A56">
        <v>4600</v>
      </c>
      <c r="B56" t="s">
        <v>42</v>
      </c>
      <c r="F56" s="15"/>
      <c r="H56" s="15">
        <v>17401</v>
      </c>
      <c r="I56" s="2">
        <v>25000</v>
      </c>
      <c r="J56" s="15">
        <f t="shared" si="14"/>
        <v>17401</v>
      </c>
      <c r="K56" s="2">
        <f t="shared" si="15"/>
        <v>25000</v>
      </c>
    </row>
    <row r="57" spans="1:11" hidden="1" outlineLevel="1">
      <c r="A57">
        <v>4610</v>
      </c>
      <c r="B57" t="s">
        <v>43</v>
      </c>
      <c r="F57" s="15"/>
      <c r="H57" s="15">
        <v>379414</v>
      </c>
      <c r="I57" s="2">
        <v>400000</v>
      </c>
      <c r="J57" s="15">
        <f t="shared" si="14"/>
        <v>379414</v>
      </c>
      <c r="K57" s="2">
        <f t="shared" si="15"/>
        <v>400000</v>
      </c>
    </row>
    <row r="58" spans="1:11" s="5" customFormat="1" collapsed="1">
      <c r="A58" s="9"/>
      <c r="B58" s="9" t="s">
        <v>79</v>
      </c>
      <c r="C58" s="9"/>
      <c r="D58" s="9">
        <f t="shared" ref="D58:I58" si="17">SUM(D59:D80)</f>
        <v>0</v>
      </c>
      <c r="E58" s="9">
        <f t="shared" si="17"/>
        <v>0</v>
      </c>
      <c r="F58" s="14">
        <f t="shared" si="17"/>
        <v>874851</v>
      </c>
      <c r="G58" s="9">
        <f t="shared" si="17"/>
        <v>1077400</v>
      </c>
      <c r="H58" s="14">
        <f t="shared" si="17"/>
        <v>74791</v>
      </c>
      <c r="I58" s="9">
        <f t="shared" si="17"/>
        <v>279200</v>
      </c>
      <c r="J58" s="14">
        <f t="shared" si="14"/>
        <v>949642</v>
      </c>
      <c r="K58" s="9">
        <f t="shared" si="15"/>
        <v>1356600</v>
      </c>
    </row>
    <row r="59" spans="1:11" hidden="1" outlineLevel="1">
      <c r="A59">
        <v>5000</v>
      </c>
      <c r="B59" t="s">
        <v>44</v>
      </c>
      <c r="F59" s="15">
        <v>287066</v>
      </c>
      <c r="G59" s="2">
        <v>400000</v>
      </c>
      <c r="H59" s="15">
        <v>57349</v>
      </c>
      <c r="I59" s="2">
        <v>60000</v>
      </c>
      <c r="J59" s="15">
        <f t="shared" ref="J59:J80" si="18">D59+F59+H59</f>
        <v>344415</v>
      </c>
      <c r="K59" s="2">
        <f t="shared" ref="K59:K80" si="19">E59+G59+I59</f>
        <v>460000</v>
      </c>
    </row>
    <row r="60" spans="1:11" hidden="1" outlineLevel="1">
      <c r="A60">
        <v>5092</v>
      </c>
      <c r="B60" t="s">
        <v>45</v>
      </c>
      <c r="F60" s="15">
        <v>41050</v>
      </c>
      <c r="G60" s="2">
        <v>43000</v>
      </c>
      <c r="H60" s="15">
        <v>8200</v>
      </c>
      <c r="I60" s="2">
        <v>9000</v>
      </c>
      <c r="J60" s="15">
        <f t="shared" si="18"/>
        <v>49250</v>
      </c>
      <c r="K60" s="2">
        <f t="shared" si="19"/>
        <v>52000</v>
      </c>
    </row>
    <row r="61" spans="1:11" hidden="1" outlineLevel="1">
      <c r="A61">
        <v>5191</v>
      </c>
      <c r="B61" t="s">
        <v>46</v>
      </c>
      <c r="F61" s="15"/>
      <c r="G61" s="2">
        <v>0</v>
      </c>
      <c r="H61" s="15"/>
      <c r="I61" s="2">
        <v>0</v>
      </c>
      <c r="J61" s="15">
        <f t="shared" si="18"/>
        <v>0</v>
      </c>
      <c r="K61" s="2">
        <f t="shared" si="19"/>
        <v>0</v>
      </c>
    </row>
    <row r="62" spans="1:11" hidden="1" outlineLevel="1">
      <c r="A62">
        <v>5210</v>
      </c>
      <c r="B62" t="s">
        <v>47</v>
      </c>
      <c r="F62" s="15">
        <v>4392</v>
      </c>
      <c r="G62" s="2">
        <v>4500</v>
      </c>
      <c r="H62" s="15"/>
      <c r="I62" s="2">
        <v>0</v>
      </c>
      <c r="J62" s="15">
        <f t="shared" si="18"/>
        <v>4392</v>
      </c>
      <c r="K62" s="2">
        <f t="shared" si="19"/>
        <v>4500</v>
      </c>
    </row>
    <row r="63" spans="1:11" hidden="1" outlineLevel="1">
      <c r="A63">
        <v>5250</v>
      </c>
      <c r="B63" t="s">
        <v>48</v>
      </c>
      <c r="F63" s="15">
        <v>26207</v>
      </c>
      <c r="G63" s="2">
        <v>27000</v>
      </c>
      <c r="H63" s="15"/>
      <c r="I63" s="2">
        <v>0</v>
      </c>
      <c r="J63" s="15">
        <f t="shared" si="18"/>
        <v>26207</v>
      </c>
      <c r="K63" s="2">
        <f t="shared" si="19"/>
        <v>27000</v>
      </c>
    </row>
    <row r="64" spans="1:11" hidden="1" outlineLevel="1">
      <c r="A64">
        <v>5310</v>
      </c>
      <c r="B64" t="s">
        <v>49</v>
      </c>
      <c r="F64" s="15">
        <v>6138</v>
      </c>
      <c r="G64" s="2">
        <v>7000</v>
      </c>
      <c r="H64" s="15"/>
      <c r="I64" s="2">
        <v>0</v>
      </c>
      <c r="J64" s="15">
        <f t="shared" si="18"/>
        <v>6138</v>
      </c>
      <c r="K64" s="2">
        <f t="shared" si="19"/>
        <v>7000</v>
      </c>
    </row>
    <row r="65" spans="1:11" hidden="1" outlineLevel="1">
      <c r="A65">
        <v>5292</v>
      </c>
      <c r="B65" t="s">
        <v>50</v>
      </c>
      <c r="F65" s="15">
        <v>-4392</v>
      </c>
      <c r="G65" s="17">
        <v>0</v>
      </c>
      <c r="H65" s="15"/>
      <c r="I65" s="2">
        <v>0</v>
      </c>
      <c r="J65" s="15">
        <f t="shared" si="18"/>
        <v>-4392</v>
      </c>
      <c r="K65" s="2">
        <f t="shared" si="19"/>
        <v>0</v>
      </c>
    </row>
    <row r="66" spans="1:11" hidden="1" outlineLevel="1">
      <c r="A66">
        <v>5295</v>
      </c>
      <c r="B66" t="s">
        <v>51</v>
      </c>
      <c r="F66" s="15">
        <v>-26207</v>
      </c>
      <c r="G66" s="17">
        <v>0</v>
      </c>
      <c r="H66" s="15"/>
      <c r="I66" s="2">
        <v>0</v>
      </c>
      <c r="J66" s="15">
        <f t="shared" si="18"/>
        <v>-26207</v>
      </c>
      <c r="K66" s="2">
        <f t="shared" si="19"/>
        <v>0</v>
      </c>
    </row>
    <row r="67" spans="1:11" hidden="1" outlineLevel="1">
      <c r="A67">
        <v>5315</v>
      </c>
      <c r="B67" t="s">
        <v>52</v>
      </c>
      <c r="F67" s="15">
        <v>0</v>
      </c>
      <c r="G67" s="2">
        <v>0</v>
      </c>
      <c r="H67" s="15"/>
      <c r="I67" s="2">
        <v>0</v>
      </c>
      <c r="J67" s="15">
        <f t="shared" si="18"/>
        <v>0</v>
      </c>
      <c r="K67" s="2">
        <f t="shared" si="19"/>
        <v>0</v>
      </c>
    </row>
    <row r="68" spans="1:11" hidden="1" outlineLevel="1">
      <c r="A68">
        <v>5311</v>
      </c>
      <c r="B68" t="s">
        <v>53</v>
      </c>
      <c r="F68" s="15">
        <v>38</v>
      </c>
      <c r="G68" s="2">
        <v>0</v>
      </c>
      <c r="H68" s="15"/>
      <c r="I68" s="2">
        <v>0</v>
      </c>
      <c r="J68" s="15">
        <f t="shared" si="18"/>
        <v>38</v>
      </c>
      <c r="K68" s="2">
        <f t="shared" si="19"/>
        <v>0</v>
      </c>
    </row>
    <row r="69" spans="1:11" hidden="1" outlineLevel="1">
      <c r="A69">
        <v>5315</v>
      </c>
      <c r="B69" t="s">
        <v>90</v>
      </c>
      <c r="F69" s="15">
        <v>0</v>
      </c>
      <c r="G69" s="2">
        <v>0</v>
      </c>
      <c r="H69" s="15"/>
      <c r="I69" s="2">
        <v>0</v>
      </c>
      <c r="J69" s="15">
        <f t="shared" si="18"/>
        <v>0</v>
      </c>
      <c r="K69" s="2">
        <f t="shared" si="19"/>
        <v>0</v>
      </c>
    </row>
    <row r="70" spans="1:11" hidden="1" outlineLevel="1">
      <c r="A70">
        <v>5330</v>
      </c>
      <c r="B70" t="s">
        <v>71</v>
      </c>
      <c r="F70" s="15">
        <v>0</v>
      </c>
      <c r="G70" s="2">
        <v>0</v>
      </c>
      <c r="H70" s="15">
        <v>0</v>
      </c>
      <c r="I70" s="2">
        <v>0</v>
      </c>
      <c r="J70" s="15">
        <f t="shared" si="18"/>
        <v>0</v>
      </c>
      <c r="K70" s="2">
        <f t="shared" si="19"/>
        <v>0</v>
      </c>
    </row>
    <row r="71" spans="1:11" hidden="1" outlineLevel="1">
      <c r="A71">
        <v>5332</v>
      </c>
      <c r="B71" t="s">
        <v>91</v>
      </c>
      <c r="F71" s="15">
        <v>26000</v>
      </c>
      <c r="G71" s="2">
        <v>38000</v>
      </c>
      <c r="H71" s="15"/>
      <c r="J71" s="15">
        <f t="shared" si="18"/>
        <v>26000</v>
      </c>
      <c r="K71" s="2">
        <f t="shared" si="19"/>
        <v>38000</v>
      </c>
    </row>
    <row r="72" spans="1:11" hidden="1" outlineLevel="1">
      <c r="A72">
        <v>5333</v>
      </c>
      <c r="B72" t="s">
        <v>67</v>
      </c>
      <c r="F72" s="15">
        <v>12000</v>
      </c>
      <c r="G72" s="2">
        <v>12000</v>
      </c>
      <c r="H72" s="15"/>
      <c r="J72" s="15">
        <f t="shared" si="18"/>
        <v>12000</v>
      </c>
      <c r="K72" s="2">
        <f t="shared" si="19"/>
        <v>12000</v>
      </c>
    </row>
    <row r="73" spans="1:11" hidden="1" outlineLevel="1">
      <c r="A73">
        <v>5335</v>
      </c>
      <c r="B73" t="s">
        <v>92</v>
      </c>
      <c r="F73" s="15">
        <v>161410</v>
      </c>
      <c r="G73" s="2">
        <v>200000</v>
      </c>
      <c r="H73" s="15"/>
      <c r="I73" s="2">
        <v>200000</v>
      </c>
      <c r="J73" s="15">
        <f t="shared" si="18"/>
        <v>161410</v>
      </c>
      <c r="K73" s="2">
        <f t="shared" si="19"/>
        <v>400000</v>
      </c>
    </row>
    <row r="74" spans="1:11" hidden="1" outlineLevel="1">
      <c r="A74">
        <v>5336</v>
      </c>
      <c r="B74" t="s">
        <v>93</v>
      </c>
      <c r="F74" s="15">
        <v>235000</v>
      </c>
      <c r="G74" s="2">
        <v>235000</v>
      </c>
      <c r="H74" s="15"/>
      <c r="J74" s="15">
        <f t="shared" si="18"/>
        <v>235000</v>
      </c>
      <c r="K74" s="2">
        <f t="shared" si="19"/>
        <v>235000</v>
      </c>
    </row>
    <row r="75" spans="1:11" hidden="1" outlineLevel="1">
      <c r="A75">
        <v>5337</v>
      </c>
      <c r="B75" t="s">
        <v>68</v>
      </c>
      <c r="F75" s="15">
        <v>10000</v>
      </c>
      <c r="G75" s="2">
        <v>10000</v>
      </c>
      <c r="H75" s="15"/>
      <c r="J75" s="15">
        <f t="shared" si="18"/>
        <v>10000</v>
      </c>
      <c r="K75" s="2">
        <f t="shared" si="19"/>
        <v>10000</v>
      </c>
    </row>
    <row r="76" spans="1:11" hidden="1" outlineLevel="1">
      <c r="A76">
        <v>5400</v>
      </c>
      <c r="B76" t="s">
        <v>54</v>
      </c>
      <c r="F76" s="15">
        <v>67618</v>
      </c>
      <c r="G76" s="2">
        <v>70000</v>
      </c>
      <c r="H76" s="15">
        <v>8086</v>
      </c>
      <c r="I76" s="2">
        <v>9000</v>
      </c>
      <c r="J76" s="15">
        <f t="shared" si="18"/>
        <v>75704</v>
      </c>
      <c r="K76" s="2">
        <f t="shared" si="19"/>
        <v>79000</v>
      </c>
    </row>
    <row r="77" spans="1:11" hidden="1" outlineLevel="1">
      <c r="A77">
        <v>5405</v>
      </c>
      <c r="B77" t="s">
        <v>94</v>
      </c>
      <c r="F77" s="15">
        <v>5788</v>
      </c>
      <c r="G77" s="2">
        <v>6000</v>
      </c>
      <c r="H77" s="15">
        <v>1156</v>
      </c>
      <c r="I77" s="2">
        <v>1200</v>
      </c>
      <c r="J77" s="15">
        <f t="shared" si="18"/>
        <v>6944</v>
      </c>
      <c r="K77" s="2">
        <f t="shared" si="19"/>
        <v>7200</v>
      </c>
    </row>
    <row r="78" spans="1:11" hidden="1" outlineLevel="1">
      <c r="A78">
        <v>5510</v>
      </c>
      <c r="B78" t="s">
        <v>95</v>
      </c>
      <c r="F78" s="15">
        <v>542</v>
      </c>
      <c r="G78" s="2">
        <v>600</v>
      </c>
      <c r="H78" s="15"/>
      <c r="J78" s="15">
        <f t="shared" si="18"/>
        <v>542</v>
      </c>
      <c r="K78" s="2">
        <f t="shared" si="19"/>
        <v>600</v>
      </c>
    </row>
    <row r="79" spans="1:11" hidden="1" outlineLevel="1">
      <c r="A79">
        <v>5920</v>
      </c>
      <c r="B79" t="s">
        <v>55</v>
      </c>
      <c r="F79" s="15">
        <v>2195</v>
      </c>
      <c r="G79" s="2">
        <v>2300</v>
      </c>
      <c r="H79" s="15"/>
      <c r="I79" s="2">
        <v>0</v>
      </c>
      <c r="J79" s="15">
        <f t="shared" si="18"/>
        <v>2195</v>
      </c>
      <c r="K79" s="2">
        <f t="shared" si="19"/>
        <v>2300</v>
      </c>
    </row>
    <row r="80" spans="1:11" hidden="1" outlineLevel="1">
      <c r="A80">
        <v>5945</v>
      </c>
      <c r="B80" t="s">
        <v>56</v>
      </c>
      <c r="F80" s="15">
        <v>20006</v>
      </c>
      <c r="G80" s="2">
        <v>22000</v>
      </c>
      <c r="H80" s="15"/>
      <c r="J80" s="15">
        <f t="shared" si="18"/>
        <v>20006</v>
      </c>
      <c r="K80" s="2">
        <f t="shared" si="19"/>
        <v>22000</v>
      </c>
    </row>
    <row r="81" spans="1:12" s="5" customFormat="1" collapsed="1">
      <c r="A81" s="9"/>
      <c r="B81" s="9" t="s">
        <v>96</v>
      </c>
      <c r="C81" s="9"/>
      <c r="D81" s="9">
        <f t="shared" ref="D81:I81" si="20">SUM(D82:D91)</f>
        <v>0</v>
      </c>
      <c r="E81" s="9">
        <f t="shared" si="20"/>
        <v>0</v>
      </c>
      <c r="F81" s="14">
        <f t="shared" si="20"/>
        <v>415901</v>
      </c>
      <c r="G81" s="9">
        <f t="shared" si="20"/>
        <v>509000</v>
      </c>
      <c r="H81" s="14">
        <f t="shared" si="20"/>
        <v>3495</v>
      </c>
      <c r="I81" s="9">
        <f t="shared" si="20"/>
        <v>6000</v>
      </c>
      <c r="J81" s="14">
        <f t="shared" ref="J81:J116" si="21">D81+F81+H81</f>
        <v>419396</v>
      </c>
      <c r="K81" s="9">
        <f t="shared" ref="K81:K116" si="22">E81+G81+I81</f>
        <v>515000</v>
      </c>
    </row>
    <row r="82" spans="1:12" hidden="1" outlineLevel="1">
      <c r="A82">
        <v>7100</v>
      </c>
      <c r="B82" t="s">
        <v>64</v>
      </c>
      <c r="F82" s="15">
        <v>5618</v>
      </c>
      <c r="G82" s="2">
        <v>6000</v>
      </c>
      <c r="H82" s="15"/>
      <c r="J82" s="15">
        <f t="shared" si="21"/>
        <v>5618</v>
      </c>
      <c r="K82" s="2">
        <f t="shared" si="22"/>
        <v>6000</v>
      </c>
    </row>
    <row r="83" spans="1:12" hidden="1" outlineLevel="1">
      <c r="A83">
        <v>6320</v>
      </c>
      <c r="B83" t="s">
        <v>58</v>
      </c>
      <c r="F83" s="15"/>
      <c r="G83" s="18">
        <v>1000</v>
      </c>
      <c r="H83" s="15"/>
      <c r="J83" s="15">
        <f t="shared" si="21"/>
        <v>0</v>
      </c>
      <c r="K83" s="18">
        <f t="shared" si="22"/>
        <v>1000</v>
      </c>
    </row>
    <row r="84" spans="1:12" hidden="1" outlineLevel="1">
      <c r="A84">
        <v>7140</v>
      </c>
      <c r="B84" t="s">
        <v>97</v>
      </c>
      <c r="F84" s="15">
        <v>965</v>
      </c>
      <c r="G84" s="2">
        <v>1000</v>
      </c>
      <c r="H84" s="15"/>
      <c r="I84" s="2">
        <v>1000</v>
      </c>
      <c r="J84" s="15">
        <f t="shared" si="21"/>
        <v>965</v>
      </c>
      <c r="K84" s="2">
        <f t="shared" si="22"/>
        <v>2000</v>
      </c>
    </row>
    <row r="85" spans="1:12" hidden="1" outlineLevel="1">
      <c r="A85">
        <v>7147</v>
      </c>
      <c r="B85" t="s">
        <v>65</v>
      </c>
      <c r="F85" s="15">
        <v>199585</v>
      </c>
      <c r="G85" s="18">
        <v>180000</v>
      </c>
      <c r="H85" s="15"/>
      <c r="J85" s="15">
        <f t="shared" si="21"/>
        <v>199585</v>
      </c>
      <c r="K85" s="18">
        <f t="shared" si="22"/>
        <v>180000</v>
      </c>
    </row>
    <row r="86" spans="1:12" hidden="1" outlineLevel="1">
      <c r="A86">
        <v>7148</v>
      </c>
      <c r="B86" t="s">
        <v>98</v>
      </c>
      <c r="F86" s="15">
        <v>53370</v>
      </c>
      <c r="G86" s="2">
        <v>80000</v>
      </c>
      <c r="H86" s="15"/>
      <c r="J86" s="15">
        <f t="shared" si="21"/>
        <v>53370</v>
      </c>
      <c r="K86" s="2">
        <f t="shared" si="22"/>
        <v>80000</v>
      </c>
    </row>
    <row r="87" spans="1:12" hidden="1" outlineLevel="1">
      <c r="A87">
        <v>7149</v>
      </c>
      <c r="B87" t="s">
        <v>99</v>
      </c>
      <c r="F87" s="15">
        <v>118804</v>
      </c>
      <c r="G87" s="2">
        <v>81000</v>
      </c>
      <c r="H87" s="15"/>
      <c r="J87" s="15">
        <f t="shared" si="21"/>
        <v>118804</v>
      </c>
      <c r="K87" s="2">
        <f t="shared" si="22"/>
        <v>81000</v>
      </c>
    </row>
    <row r="88" spans="1:12" hidden="1" outlineLevel="1">
      <c r="A88">
        <v>7160</v>
      </c>
      <c r="B88" t="s">
        <v>100</v>
      </c>
      <c r="F88" s="15">
        <v>0</v>
      </c>
      <c r="G88" s="2">
        <v>0</v>
      </c>
      <c r="H88" s="15"/>
      <c r="J88" s="15">
        <f t="shared" si="21"/>
        <v>0</v>
      </c>
      <c r="K88" s="2">
        <f t="shared" si="22"/>
        <v>0</v>
      </c>
    </row>
    <row r="89" spans="1:12" hidden="1" outlineLevel="1">
      <c r="A89">
        <v>7330</v>
      </c>
      <c r="B89" t="s">
        <v>101</v>
      </c>
      <c r="F89" s="15">
        <v>0</v>
      </c>
      <c r="G89" s="2">
        <v>0</v>
      </c>
      <c r="H89" s="15"/>
      <c r="J89" s="15">
        <f t="shared" si="21"/>
        <v>0</v>
      </c>
      <c r="K89" s="2">
        <f t="shared" si="22"/>
        <v>0</v>
      </c>
    </row>
    <row r="90" spans="1:12" hidden="1" outlineLevel="1">
      <c r="A90">
        <v>7350</v>
      </c>
      <c r="B90" t="s">
        <v>102</v>
      </c>
      <c r="F90" s="15">
        <v>800</v>
      </c>
      <c r="G90" s="2">
        <v>10000</v>
      </c>
      <c r="H90" s="15"/>
      <c r="J90" s="15">
        <f t="shared" si="21"/>
        <v>800</v>
      </c>
      <c r="K90" s="2">
        <f t="shared" si="22"/>
        <v>10000</v>
      </c>
    </row>
    <row r="91" spans="1:12" hidden="1" outlineLevel="1">
      <c r="A91">
        <v>7711</v>
      </c>
      <c r="B91" t="s">
        <v>66</v>
      </c>
      <c r="F91" s="15">
        <v>36759</v>
      </c>
      <c r="G91" s="2">
        <v>150000</v>
      </c>
      <c r="H91" s="15">
        <v>3495</v>
      </c>
      <c r="I91" s="2">
        <v>5000</v>
      </c>
      <c r="J91" s="15">
        <f t="shared" si="21"/>
        <v>40254</v>
      </c>
      <c r="K91" s="2">
        <f t="shared" si="22"/>
        <v>155000</v>
      </c>
    </row>
    <row r="92" spans="1:12" s="5" customFormat="1" collapsed="1">
      <c r="A92" s="9"/>
      <c r="B92" s="9" t="s">
        <v>103</v>
      </c>
      <c r="C92" s="9"/>
      <c r="D92" s="9">
        <f t="shared" ref="D92:I92" si="23">SUM(D93:D103)</f>
        <v>136550</v>
      </c>
      <c r="E92" s="9">
        <f t="shared" si="23"/>
        <v>250000</v>
      </c>
      <c r="F92" s="14">
        <f t="shared" si="23"/>
        <v>1025366</v>
      </c>
      <c r="G92" s="9">
        <f t="shared" si="23"/>
        <v>869000</v>
      </c>
      <c r="H92" s="14">
        <f t="shared" si="23"/>
        <v>670606</v>
      </c>
      <c r="I92" s="9">
        <f t="shared" si="23"/>
        <v>522300</v>
      </c>
      <c r="J92" s="14">
        <f t="shared" si="21"/>
        <v>1832522</v>
      </c>
      <c r="K92" s="9">
        <f t="shared" si="22"/>
        <v>1641300</v>
      </c>
    </row>
    <row r="93" spans="1:12" hidden="1" outlineLevel="1">
      <c r="A93">
        <v>6701</v>
      </c>
      <c r="B93" t="s">
        <v>104</v>
      </c>
      <c r="F93" s="15">
        <v>55500</v>
      </c>
      <c r="G93" s="2">
        <v>57000</v>
      </c>
      <c r="H93" s="15">
        <v>27600</v>
      </c>
      <c r="I93" s="2">
        <v>28000</v>
      </c>
      <c r="J93" s="15">
        <f t="shared" si="21"/>
        <v>83100</v>
      </c>
      <c r="K93" s="2">
        <f t="shared" si="22"/>
        <v>85000</v>
      </c>
    </row>
    <row r="94" spans="1:12" hidden="1" outlineLevel="1">
      <c r="A94">
        <v>6705</v>
      </c>
      <c r="B94" t="s">
        <v>105</v>
      </c>
      <c r="F94" s="15">
        <v>167745</v>
      </c>
      <c r="G94" s="2">
        <v>170000</v>
      </c>
      <c r="H94" s="15">
        <v>89464</v>
      </c>
      <c r="I94" s="2">
        <v>90000</v>
      </c>
      <c r="J94" s="15">
        <f t="shared" si="21"/>
        <v>257209</v>
      </c>
      <c r="K94" s="2">
        <f t="shared" si="22"/>
        <v>260000</v>
      </c>
    </row>
    <row r="95" spans="1:12" hidden="1" outlineLevel="1">
      <c r="A95">
        <v>6790</v>
      </c>
      <c r="B95" t="s">
        <v>106</v>
      </c>
      <c r="D95" s="2">
        <v>136550</v>
      </c>
      <c r="E95" s="2">
        <v>250000</v>
      </c>
      <c r="F95" s="15">
        <v>382437</v>
      </c>
      <c r="G95" s="2">
        <v>390000</v>
      </c>
      <c r="H95" s="15">
        <v>0</v>
      </c>
      <c r="I95" s="2">
        <v>0</v>
      </c>
      <c r="J95" s="15">
        <f t="shared" si="21"/>
        <v>518987</v>
      </c>
      <c r="K95" s="2">
        <f t="shared" si="22"/>
        <v>640000</v>
      </c>
      <c r="L95" s="16"/>
    </row>
    <row r="96" spans="1:12" hidden="1" outlineLevel="1">
      <c r="A96">
        <v>6780</v>
      </c>
      <c r="B96" t="s">
        <v>107</v>
      </c>
      <c r="F96" s="15"/>
      <c r="H96" s="15"/>
      <c r="I96" s="2">
        <v>200000</v>
      </c>
      <c r="J96" s="15">
        <f t="shared" si="21"/>
        <v>0</v>
      </c>
      <c r="K96" s="2">
        <f t="shared" si="22"/>
        <v>200000</v>
      </c>
    </row>
    <row r="97" spans="1:11" hidden="1" outlineLevel="1">
      <c r="A97">
        <v>6791</v>
      </c>
      <c r="B97" t="s">
        <v>60</v>
      </c>
      <c r="F97" s="15">
        <v>0</v>
      </c>
      <c r="G97" s="2">
        <v>0</v>
      </c>
      <c r="H97" s="15">
        <v>53703</v>
      </c>
      <c r="I97" s="2">
        <v>9000</v>
      </c>
      <c r="J97" s="15">
        <f t="shared" si="21"/>
        <v>53703</v>
      </c>
      <c r="K97" s="2">
        <f t="shared" si="22"/>
        <v>9000</v>
      </c>
    </row>
    <row r="98" spans="1:11" hidden="1" outlineLevel="1">
      <c r="A98">
        <v>6792</v>
      </c>
      <c r="B98" t="s">
        <v>108</v>
      </c>
      <c r="F98" s="15">
        <v>0</v>
      </c>
      <c r="G98" s="2">
        <v>0</v>
      </c>
      <c r="H98" s="15">
        <v>178225</v>
      </c>
      <c r="I98" s="2">
        <v>30000</v>
      </c>
      <c r="J98" s="15">
        <f t="shared" si="21"/>
        <v>178225</v>
      </c>
      <c r="K98" s="2">
        <f t="shared" si="22"/>
        <v>30000</v>
      </c>
    </row>
    <row r="99" spans="1:11" hidden="1" outlineLevel="1">
      <c r="A99">
        <v>6793</v>
      </c>
      <c r="B99" t="s">
        <v>109</v>
      </c>
      <c r="F99" s="15">
        <v>6584</v>
      </c>
      <c r="G99" s="2">
        <v>0</v>
      </c>
      <c r="H99" s="15">
        <v>169545</v>
      </c>
      <c r="I99" s="2">
        <v>42000</v>
      </c>
      <c r="J99" s="15">
        <f t="shared" si="21"/>
        <v>176129</v>
      </c>
      <c r="K99" s="2">
        <f t="shared" si="22"/>
        <v>42000</v>
      </c>
    </row>
    <row r="100" spans="1:11" hidden="1" outlineLevel="1">
      <c r="A100">
        <v>6794</v>
      </c>
      <c r="B100" t="s">
        <v>110</v>
      </c>
      <c r="F100" s="15">
        <v>261560</v>
      </c>
      <c r="G100" s="2">
        <v>100000</v>
      </c>
      <c r="H100" s="15"/>
      <c r="J100" s="15">
        <f t="shared" si="21"/>
        <v>261560</v>
      </c>
      <c r="K100" s="2">
        <f t="shared" si="22"/>
        <v>100000</v>
      </c>
    </row>
    <row r="101" spans="1:11" hidden="1" outlineLevel="1">
      <c r="A101">
        <v>6795</v>
      </c>
      <c r="B101" t="s">
        <v>63</v>
      </c>
      <c r="F101" s="15">
        <v>151540</v>
      </c>
      <c r="G101" s="2">
        <v>152000</v>
      </c>
      <c r="H101" s="15"/>
      <c r="I101" s="2">
        <v>0</v>
      </c>
      <c r="J101" s="15">
        <f t="shared" si="21"/>
        <v>151540</v>
      </c>
      <c r="K101" s="2">
        <f t="shared" si="22"/>
        <v>152000</v>
      </c>
    </row>
    <row r="102" spans="1:11" hidden="1" outlineLevel="1">
      <c r="A102">
        <v>6797</v>
      </c>
      <c r="B102" t="s">
        <v>111</v>
      </c>
      <c r="F102" s="15"/>
      <c r="H102" s="15">
        <v>148873</v>
      </c>
      <c r="I102" s="2">
        <v>120000</v>
      </c>
      <c r="J102" s="15">
        <f t="shared" si="21"/>
        <v>148873</v>
      </c>
      <c r="K102" s="2">
        <f t="shared" si="22"/>
        <v>120000</v>
      </c>
    </row>
    <row r="103" spans="1:11" hidden="1" outlineLevel="1">
      <c r="A103">
        <v>6798</v>
      </c>
      <c r="B103" t="s">
        <v>61</v>
      </c>
      <c r="F103" s="15"/>
      <c r="H103" s="15">
        <v>3196</v>
      </c>
      <c r="I103" s="2">
        <v>3300</v>
      </c>
      <c r="J103" s="15">
        <f t="shared" si="21"/>
        <v>3196</v>
      </c>
      <c r="K103" s="2">
        <f t="shared" si="22"/>
        <v>3300</v>
      </c>
    </row>
    <row r="104" spans="1:11" s="5" customFormat="1" collapsed="1">
      <c r="A104" s="9"/>
      <c r="B104" s="9" t="s">
        <v>112</v>
      </c>
      <c r="C104" s="9"/>
      <c r="D104" s="9">
        <f t="shared" ref="D104:I104" si="24">SUM(D105:D107)</f>
        <v>0</v>
      </c>
      <c r="E104" s="9">
        <f t="shared" si="24"/>
        <v>0</v>
      </c>
      <c r="F104" s="14">
        <f t="shared" si="24"/>
        <v>62095</v>
      </c>
      <c r="G104" s="9">
        <f t="shared" si="24"/>
        <v>42000</v>
      </c>
      <c r="H104" s="14">
        <f t="shared" si="24"/>
        <v>301256</v>
      </c>
      <c r="I104" s="9">
        <f t="shared" si="24"/>
        <v>300000</v>
      </c>
      <c r="J104" s="14">
        <f t="shared" si="21"/>
        <v>363351</v>
      </c>
      <c r="K104" s="9">
        <f t="shared" si="22"/>
        <v>342000</v>
      </c>
    </row>
    <row r="105" spans="1:11" hidden="1" outlineLevel="1">
      <c r="A105">
        <v>6554</v>
      </c>
      <c r="B105" t="s">
        <v>113</v>
      </c>
      <c r="F105" s="15"/>
      <c r="H105" s="15">
        <v>300000</v>
      </c>
      <c r="I105" s="2">
        <v>300000</v>
      </c>
      <c r="J105" s="15">
        <f t="shared" si="21"/>
        <v>300000</v>
      </c>
      <c r="K105" s="2">
        <f t="shared" si="22"/>
        <v>300000</v>
      </c>
    </row>
    <row r="106" spans="1:11" hidden="1" outlineLevel="1">
      <c r="A106">
        <v>7320</v>
      </c>
      <c r="B106" t="s">
        <v>114</v>
      </c>
      <c r="F106" s="15">
        <v>62095</v>
      </c>
      <c r="G106" s="2">
        <v>30000</v>
      </c>
      <c r="H106" s="15">
        <v>1256</v>
      </c>
      <c r="J106" s="15">
        <f t="shared" si="21"/>
        <v>63351</v>
      </c>
      <c r="K106" s="2">
        <f t="shared" si="22"/>
        <v>30000</v>
      </c>
    </row>
    <row r="107" spans="1:11" hidden="1" outlineLevel="1">
      <c r="A107">
        <v>7321</v>
      </c>
      <c r="B107" t="s">
        <v>115</v>
      </c>
      <c r="F107" s="15"/>
      <c r="G107" s="2">
        <v>12000</v>
      </c>
      <c r="H107" s="15"/>
      <c r="J107" s="15">
        <f t="shared" si="21"/>
        <v>0</v>
      </c>
      <c r="K107" s="2">
        <f t="shared" si="22"/>
        <v>12000</v>
      </c>
    </row>
    <row r="108" spans="1:11" s="5" customFormat="1" collapsed="1">
      <c r="A108" s="9"/>
      <c r="B108" s="9" t="s">
        <v>116</v>
      </c>
      <c r="C108" s="9"/>
      <c r="D108" s="9">
        <f t="shared" ref="D108:I108" si="25">SUM(D109:D116)</f>
        <v>0</v>
      </c>
      <c r="E108" s="9">
        <f t="shared" si="25"/>
        <v>0</v>
      </c>
      <c r="F108" s="14">
        <f t="shared" si="25"/>
        <v>41505</v>
      </c>
      <c r="G108" s="9">
        <f t="shared" si="25"/>
        <v>51000</v>
      </c>
      <c r="H108" s="14">
        <f t="shared" si="25"/>
        <v>84367</v>
      </c>
      <c r="I108" s="9">
        <f t="shared" si="25"/>
        <v>20000</v>
      </c>
      <c r="J108" s="14">
        <f t="shared" si="21"/>
        <v>125872</v>
      </c>
      <c r="K108" s="9">
        <f t="shared" si="22"/>
        <v>71000</v>
      </c>
    </row>
    <row r="109" spans="1:11" hidden="1" outlineLevel="1">
      <c r="A109">
        <v>6300</v>
      </c>
      <c r="B109" t="s">
        <v>57</v>
      </c>
      <c r="F109" s="15">
        <v>12000</v>
      </c>
      <c r="G109" s="2">
        <v>24000</v>
      </c>
      <c r="H109" s="15">
        <v>63099</v>
      </c>
      <c r="I109" s="17">
        <v>0</v>
      </c>
      <c r="J109" s="15">
        <f t="shared" si="21"/>
        <v>75099</v>
      </c>
      <c r="K109" s="18">
        <f t="shared" si="22"/>
        <v>24000</v>
      </c>
    </row>
    <row r="110" spans="1:11" hidden="1" outlineLevel="1">
      <c r="A110">
        <v>6390</v>
      </c>
      <c r="B110" t="s">
        <v>117</v>
      </c>
      <c r="F110" s="15">
        <v>1275</v>
      </c>
      <c r="G110" s="2">
        <v>1500</v>
      </c>
      <c r="H110" s="15">
        <v>0</v>
      </c>
      <c r="I110" s="2">
        <v>0</v>
      </c>
      <c r="J110" s="15">
        <f t="shared" si="21"/>
        <v>1275</v>
      </c>
      <c r="K110" s="18">
        <f t="shared" si="22"/>
        <v>1500</v>
      </c>
    </row>
    <row r="111" spans="1:11" hidden="1" outlineLevel="1">
      <c r="A111">
        <v>6553</v>
      </c>
      <c r="B111" t="s">
        <v>59</v>
      </c>
      <c r="F111" s="15">
        <v>17420</v>
      </c>
      <c r="G111" s="2">
        <v>18000</v>
      </c>
      <c r="H111" s="15">
        <v>21268</v>
      </c>
      <c r="I111" s="2">
        <v>20000</v>
      </c>
      <c r="J111" s="15">
        <f t="shared" si="21"/>
        <v>38688</v>
      </c>
      <c r="K111" s="18">
        <f t="shared" si="22"/>
        <v>38000</v>
      </c>
    </row>
    <row r="112" spans="1:11" hidden="1" outlineLevel="1">
      <c r="A112">
        <v>6620</v>
      </c>
      <c r="B112" t="s">
        <v>118</v>
      </c>
      <c r="F112" s="15">
        <v>600</v>
      </c>
      <c r="G112" s="2">
        <v>0</v>
      </c>
      <c r="H112" s="15">
        <v>0</v>
      </c>
      <c r="I112" s="2">
        <v>0</v>
      </c>
      <c r="J112" s="15">
        <f t="shared" si="21"/>
        <v>600</v>
      </c>
      <c r="K112" s="18">
        <f t="shared" si="22"/>
        <v>0</v>
      </c>
    </row>
    <row r="113" spans="1:11" hidden="1" outlineLevel="1">
      <c r="A113">
        <v>6800</v>
      </c>
      <c r="B113" t="s">
        <v>119</v>
      </c>
      <c r="F113" s="15">
        <v>0</v>
      </c>
      <c r="G113" s="18">
        <v>3000</v>
      </c>
      <c r="H113" s="15">
        <v>0</v>
      </c>
      <c r="I113" s="2">
        <v>0</v>
      </c>
      <c r="J113" s="15">
        <f t="shared" si="21"/>
        <v>0</v>
      </c>
      <c r="K113" s="18">
        <f t="shared" si="22"/>
        <v>3000</v>
      </c>
    </row>
    <row r="114" spans="1:11" hidden="1" outlineLevel="1">
      <c r="A114">
        <v>7830</v>
      </c>
      <c r="B114" t="s">
        <v>62</v>
      </c>
      <c r="F114" s="15"/>
      <c r="G114" s="2">
        <v>0</v>
      </c>
      <c r="H114" s="15"/>
      <c r="I114" s="2">
        <v>0</v>
      </c>
      <c r="J114" s="15">
        <f t="shared" si="21"/>
        <v>0</v>
      </c>
      <c r="K114" s="18">
        <f t="shared" si="22"/>
        <v>0</v>
      </c>
    </row>
    <row r="115" spans="1:11" hidden="1" outlineLevel="1">
      <c r="A115">
        <v>6900</v>
      </c>
      <c r="B115" t="s">
        <v>120</v>
      </c>
      <c r="F115" s="15">
        <v>7908</v>
      </c>
      <c r="G115" s="18">
        <v>2000</v>
      </c>
      <c r="H115" s="15"/>
      <c r="J115" s="15">
        <f t="shared" si="21"/>
        <v>7908</v>
      </c>
      <c r="K115" s="18">
        <f t="shared" si="22"/>
        <v>2000</v>
      </c>
    </row>
    <row r="116" spans="1:11" hidden="1" outlineLevel="1">
      <c r="A116">
        <v>6940</v>
      </c>
      <c r="B116" t="s">
        <v>43</v>
      </c>
      <c r="F116" s="15">
        <v>2302</v>
      </c>
      <c r="G116" s="2">
        <v>2500</v>
      </c>
      <c r="H116" s="15"/>
      <c r="J116" s="15">
        <f t="shared" si="21"/>
        <v>2302</v>
      </c>
      <c r="K116" s="2">
        <f t="shared" si="22"/>
        <v>2500</v>
      </c>
    </row>
    <row r="117" spans="1:11" hidden="1" outlineLevel="1">
      <c r="F117" s="15"/>
      <c r="H117" s="15"/>
      <c r="J117" s="15"/>
    </row>
    <row r="118" spans="1:11" s="5" customFormat="1" collapsed="1">
      <c r="A118" s="9"/>
      <c r="B118" s="9" t="s">
        <v>121</v>
      </c>
      <c r="C118" s="9"/>
      <c r="D118" s="9">
        <f t="shared" ref="D118:I118" si="26">SUM(D119:D127)</f>
        <v>-202991</v>
      </c>
      <c r="E118" s="9">
        <f t="shared" si="26"/>
        <v>-260000</v>
      </c>
      <c r="F118" s="14">
        <f t="shared" si="26"/>
        <v>44595</v>
      </c>
      <c r="G118" s="9">
        <f t="shared" si="26"/>
        <v>47300</v>
      </c>
      <c r="H118" s="14">
        <f t="shared" si="26"/>
        <v>190872</v>
      </c>
      <c r="I118" s="9">
        <f t="shared" si="26"/>
        <v>192500</v>
      </c>
      <c r="J118" s="14">
        <f>D118+F118+H118</f>
        <v>32476</v>
      </c>
      <c r="K118" s="9">
        <f>E118+G118+I118</f>
        <v>-20200</v>
      </c>
    </row>
    <row r="119" spans="1:11" hidden="1" outlineLevel="1">
      <c r="A119" s="7">
        <v>7400</v>
      </c>
      <c r="B119" s="7" t="s">
        <v>122</v>
      </c>
      <c r="F119" s="15">
        <v>2600</v>
      </c>
      <c r="G119" s="2">
        <v>2600</v>
      </c>
      <c r="H119" s="15">
        <v>0</v>
      </c>
      <c r="I119" s="2">
        <v>0</v>
      </c>
      <c r="J119" s="15">
        <f t="shared" ref="J119:J127" si="27">D119+F119+H119</f>
        <v>2600</v>
      </c>
      <c r="K119" s="2">
        <f t="shared" ref="K119:K127" si="28">E119+G119+I119</f>
        <v>2600</v>
      </c>
    </row>
    <row r="120" spans="1:11" hidden="1" outlineLevel="1">
      <c r="A120" s="7">
        <v>7420</v>
      </c>
      <c r="B120" s="7" t="s">
        <v>123</v>
      </c>
      <c r="F120" s="15">
        <v>9447</v>
      </c>
      <c r="G120" s="2">
        <v>10000</v>
      </c>
      <c r="H120" s="15">
        <v>2045</v>
      </c>
      <c r="I120" s="2">
        <v>1000</v>
      </c>
      <c r="J120" s="15">
        <f t="shared" si="27"/>
        <v>11492</v>
      </c>
      <c r="K120" s="2">
        <f t="shared" si="28"/>
        <v>11000</v>
      </c>
    </row>
    <row r="121" spans="1:11" hidden="1" outlineLevel="1">
      <c r="A121" s="7">
        <v>7500</v>
      </c>
      <c r="B121" s="7" t="s">
        <v>124</v>
      </c>
      <c r="F121" s="15">
        <v>12379</v>
      </c>
      <c r="G121" s="2">
        <v>13000</v>
      </c>
      <c r="H121" s="15">
        <v>3324</v>
      </c>
      <c r="I121" s="2">
        <v>3500</v>
      </c>
      <c r="J121" s="15">
        <f t="shared" si="27"/>
        <v>15703</v>
      </c>
      <c r="K121" s="2">
        <f t="shared" si="28"/>
        <v>16500</v>
      </c>
    </row>
    <row r="122" spans="1:11" hidden="1" outlineLevel="1">
      <c r="A122" s="7">
        <v>7550</v>
      </c>
      <c r="B122" s="7" t="s">
        <v>125</v>
      </c>
      <c r="F122" s="15"/>
      <c r="H122" s="15">
        <v>3000</v>
      </c>
      <c r="I122" s="2">
        <v>3000</v>
      </c>
      <c r="J122" s="15">
        <f t="shared" si="27"/>
        <v>3000</v>
      </c>
      <c r="K122" s="2">
        <f t="shared" si="28"/>
        <v>3000</v>
      </c>
    </row>
    <row r="123" spans="1:11" hidden="1" outlineLevel="1">
      <c r="A123" s="7">
        <v>7770</v>
      </c>
      <c r="B123" s="7" t="s">
        <v>126</v>
      </c>
      <c r="F123" s="15">
        <v>17380</v>
      </c>
      <c r="G123" s="2">
        <v>18000</v>
      </c>
      <c r="H123" s="15">
        <v>1840</v>
      </c>
      <c r="I123" s="2">
        <v>2000</v>
      </c>
      <c r="J123" s="15">
        <f t="shared" si="27"/>
        <v>19220</v>
      </c>
      <c r="K123" s="2">
        <f t="shared" si="28"/>
        <v>20000</v>
      </c>
    </row>
    <row r="124" spans="1:11" hidden="1" outlineLevel="1">
      <c r="A124" s="7">
        <v>7780</v>
      </c>
      <c r="B124" s="7" t="s">
        <v>127</v>
      </c>
      <c r="F124" s="15"/>
      <c r="H124" s="15">
        <v>175293</v>
      </c>
      <c r="I124" s="2">
        <v>180000</v>
      </c>
      <c r="J124" s="15">
        <f t="shared" si="27"/>
        <v>175293</v>
      </c>
      <c r="K124" s="2">
        <f t="shared" si="28"/>
        <v>180000</v>
      </c>
    </row>
    <row r="125" spans="1:11" hidden="1" outlineLevel="1">
      <c r="A125" s="7">
        <v>7781</v>
      </c>
      <c r="B125" s="7" t="s">
        <v>128</v>
      </c>
      <c r="F125" s="15">
        <v>679</v>
      </c>
      <c r="G125" s="2">
        <v>700</v>
      </c>
      <c r="H125" s="15">
        <v>4991</v>
      </c>
      <c r="I125" s="2">
        <v>2500</v>
      </c>
      <c r="J125" s="15">
        <f t="shared" si="27"/>
        <v>5670</v>
      </c>
      <c r="K125" s="2">
        <f t="shared" si="28"/>
        <v>3200</v>
      </c>
    </row>
    <row r="126" spans="1:11" hidden="1" outlineLevel="1">
      <c r="A126" s="7">
        <v>7790</v>
      </c>
      <c r="B126" s="7" t="s">
        <v>129</v>
      </c>
      <c r="F126" s="15">
        <v>2110</v>
      </c>
      <c r="G126" s="2">
        <v>3000</v>
      </c>
      <c r="H126" s="15">
        <v>379</v>
      </c>
      <c r="I126" s="2">
        <v>500</v>
      </c>
      <c r="J126" s="15">
        <f t="shared" si="27"/>
        <v>2489</v>
      </c>
      <c r="K126" s="2">
        <f t="shared" si="28"/>
        <v>3500</v>
      </c>
    </row>
    <row r="127" spans="1:11" hidden="1" outlineLevel="1">
      <c r="A127" s="7">
        <v>7796</v>
      </c>
      <c r="B127" s="7" t="s">
        <v>69</v>
      </c>
      <c r="D127" s="2">
        <v>-202991</v>
      </c>
      <c r="E127" s="2">
        <v>-260000</v>
      </c>
      <c r="F127" s="15"/>
      <c r="H127" s="15"/>
      <c r="J127" s="15">
        <f t="shared" si="27"/>
        <v>-202991</v>
      </c>
      <c r="K127" s="2">
        <f t="shared" si="28"/>
        <v>-260000</v>
      </c>
    </row>
    <row r="128" spans="1:11" s="4" customFormat="1" ht="19" collapsed="1" thickBot="1">
      <c r="A128" s="11"/>
      <c r="B128" s="11" t="s">
        <v>80</v>
      </c>
      <c r="C128" s="11"/>
      <c r="D128" s="11">
        <v>451906</v>
      </c>
      <c r="E128" s="11">
        <f>E3-E44</f>
        <v>386200</v>
      </c>
      <c r="F128" s="13">
        <v>-483918</v>
      </c>
      <c r="G128" s="11">
        <f>G3-G44</f>
        <v>-715310</v>
      </c>
      <c r="H128" s="13">
        <v>244775</v>
      </c>
      <c r="I128" s="11">
        <f>I3-I44</f>
        <v>560200</v>
      </c>
      <c r="J128" s="13">
        <v>209852</v>
      </c>
      <c r="K128" s="11">
        <f>K3-K44</f>
        <v>231090</v>
      </c>
    </row>
    <row r="129" spans="2:2" ht="16" thickTop="1"/>
    <row r="130" spans="2:2">
      <c r="B130" s="7"/>
    </row>
    <row r="131" spans="2:2">
      <c r="B131" s="7"/>
    </row>
    <row r="132" spans="2:2">
      <c r="B132" s="7"/>
    </row>
  </sheetData>
  <sheetProtection algorithmName="SHA-512" hashValue="kGWmWhePq5L9OgkVqm4J450J13QMR+KOUfgYj+hX4vup+X3nZ/3i7bPVZ3XydDeUTRTMbMaF3Uv7nnW5srr9wQ==" saltValue="3rLELDDcCD4OAneAh1IbJw==" spinCount="100000" sheet="1" objects="1" scenarios="1" formatCells="0" formatColumns="0" formatRows="0" insertColumns="0" insertRows="0" insertHyperlinks="0" sort="0" autoFilter="0" pivotTables="0"/>
  <mergeCells count="4">
    <mergeCell ref="D1:E1"/>
    <mergeCell ref="F1:G1"/>
    <mergeCell ref="H1:I1"/>
    <mergeCell ref="J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Om</vt:lpstr>
      <vt:lpstr>Bud22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Anton Bjorland</cp:lastModifiedBy>
  <dcterms:created xsi:type="dcterms:W3CDTF">2021-03-05T13:55:23Z</dcterms:created>
  <dcterms:modified xsi:type="dcterms:W3CDTF">2022-03-19T08:24:18Z</dcterms:modified>
</cp:coreProperties>
</file>